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14.xml" ContentType="application/vnd.openxmlformats-officedocument.spreadsheetml.worksheet+xml"/>
  <Override PartName="/xl/externalLinks/externalLink8.xml" ContentType="application/vnd.openxmlformats-officedocument.spreadsheetml.externalLink+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75" yWindow="-180" windowWidth="11865" windowHeight="9465" tabRatio="859" activeTab="21"/>
  </bookViews>
  <sheets>
    <sheet name="Caratula" sheetId="65" r:id="rId1"/>
    <sheet name="ECG-1" sheetId="5" r:id="rId2"/>
    <sheet name="ECG-2" sheetId="48" r:id="rId3"/>
    <sheet name="EPC" sheetId="54" r:id="rId4"/>
    <sheet name="APP-1" sheetId="8" r:id="rId5"/>
    <sheet name="APP-2" sheetId="68" r:id="rId6"/>
    <sheet name="APP-3" sheetId="80" r:id="rId7"/>
    <sheet name="APP-4" sheetId="87" r:id="rId8"/>
    <sheet name="AR" sheetId="88" r:id="rId9"/>
    <sheet name="RCR" sheetId="100" r:id="rId10"/>
    <sheet name="PPI" sheetId="98" r:id="rId11"/>
    <sheet name="IAPP" sheetId="47" r:id="rId12"/>
    <sheet name="EAP" sheetId="84" r:id="rId13"/>
    <sheet name="ADS-1" sheetId="22" r:id="rId14"/>
    <sheet name="SAP" sheetId="26" r:id="rId15"/>
    <sheet name="ADS-2" sheetId="53" r:id="rId16"/>
    <sheet name="FIC" sheetId="86" r:id="rId17"/>
    <sheet name="AUR" sheetId="71" r:id="rId18"/>
    <sheet name="PPD" sheetId="67" r:id="rId19"/>
    <sheet name="APR-1" sheetId="101" r:id="rId20"/>
    <sheet name="APR-2" sheetId="102" r:id="rId21"/>
    <sheet name="Formato 6d" sheetId="97" r:id="rId22"/>
  </sheets>
  <externalReferences>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______________EJE1">[1]INICIO!$Y$166:$Y$186</definedName>
    <definedName name="______________EJE2">[1]INICIO!$Y$188:$Y$229</definedName>
    <definedName name="______________EJE3">[1]INICIO!$Y$231:$Y$247</definedName>
    <definedName name="______________EJE4">[1]INICIO!$Y$249:$Y$272</definedName>
    <definedName name="______________EJE5">[1]INICIO!$Y$274:$Y$287</definedName>
    <definedName name="______________EJE7">[1]INICIO!$Y$316:$Y$356</definedName>
    <definedName name="_____________EJE6">[1]INICIO!$Y$289:$Y$314</definedName>
    <definedName name="____________EJE1">[1]INICIO!$Y$166:$Y$186</definedName>
    <definedName name="____________EJE2">[1]INICIO!$Y$188:$Y$229</definedName>
    <definedName name="____________EJE3">[1]INICIO!$Y$231:$Y$247</definedName>
    <definedName name="____________EJE4">[1]INICIO!$Y$249:$Y$272</definedName>
    <definedName name="____________EJE5">[1]INICIO!$Y$274:$Y$287</definedName>
    <definedName name="____________EJE7">[1]INICIO!$Y$316:$Y$356</definedName>
    <definedName name="___________EJE6">[1]INICIO!$Y$289:$Y$314</definedName>
    <definedName name="__________EJE1">[1]INICIO!$Y$166:$Y$186</definedName>
    <definedName name="__________EJE2">[1]INICIO!$Y$188:$Y$229</definedName>
    <definedName name="__________EJE3">[1]INICIO!$Y$231:$Y$247</definedName>
    <definedName name="__________EJE4">[1]INICIO!$Y$249:$Y$272</definedName>
    <definedName name="__________EJE5">[1]INICIO!$Y$274:$Y$287</definedName>
    <definedName name="__________EJE6">[1]INICIO!$Y$289:$Y$314</definedName>
    <definedName name="__________EJE7">[1]INICIO!$Y$316:$Y$356</definedName>
    <definedName name="________EJE1">[1]INICIO!$Y$166:$Y$186</definedName>
    <definedName name="________EJE2">[1]INICIO!$Y$188:$Y$229</definedName>
    <definedName name="________EJE3">[1]INICIO!$Y$231:$Y$247</definedName>
    <definedName name="________EJE4">[1]INICIO!$Y$249:$Y$272</definedName>
    <definedName name="________EJE5">[1]INICIO!$Y$274:$Y$287</definedName>
    <definedName name="________EJE6">[1]INICIO!$Y$289:$Y$314</definedName>
    <definedName name="________EJE7">[1]INICIO!$Y$316:$Y$356</definedName>
    <definedName name="_______EJE1" localSheetId="10">[2]INICIO!$Y$166:$Y$186</definedName>
    <definedName name="_______EJE1" localSheetId="9">[3]INICIO!$Y$166:$Y$186</definedName>
    <definedName name="_______EJE1">[4]INICIO!$Y$166:$Y$186</definedName>
    <definedName name="_______EJE2" localSheetId="10">[2]INICIO!$Y$188:$Y$229</definedName>
    <definedName name="_______EJE2" localSheetId="9">[3]INICIO!$Y$188:$Y$229</definedName>
    <definedName name="_______EJE2">[4]INICIO!$Y$188:$Y$229</definedName>
    <definedName name="_______EJE3" localSheetId="10">[2]INICIO!$Y$231:$Y$247</definedName>
    <definedName name="_______EJE3" localSheetId="9">[3]INICIO!$Y$231:$Y$247</definedName>
    <definedName name="_______EJE3">[4]INICIO!$Y$231:$Y$247</definedName>
    <definedName name="_______EJE4" localSheetId="10">[2]INICIO!$Y$249:$Y$272</definedName>
    <definedName name="_______EJE4" localSheetId="9">[3]INICIO!$Y$249:$Y$272</definedName>
    <definedName name="_______EJE4">[4]INICIO!$Y$249:$Y$272</definedName>
    <definedName name="_______EJE5" localSheetId="10">[2]INICIO!$Y$274:$Y$287</definedName>
    <definedName name="_______EJE5" localSheetId="9">[3]INICIO!$Y$274:$Y$287</definedName>
    <definedName name="_______EJE5">[4]INICIO!$Y$274:$Y$287</definedName>
    <definedName name="_______EJE6" localSheetId="10">[2]INICIO!$Y$289:$Y$314</definedName>
    <definedName name="_______EJE6" localSheetId="9">[3]INICIO!$Y$289:$Y$314</definedName>
    <definedName name="_______EJE6">[4]INICIO!$Y$289:$Y$314</definedName>
    <definedName name="_______EJE7" localSheetId="10">[2]INICIO!$Y$316:$Y$356</definedName>
    <definedName name="_______EJE7" localSheetId="9">[3]INICIO!$Y$316:$Y$356</definedName>
    <definedName name="_______EJE7">[4]INICIO!$Y$316:$Y$356</definedName>
    <definedName name="______EJE1" localSheetId="10">[2]INICIO!$Y$166:$Y$186</definedName>
    <definedName name="______EJE1" localSheetId="9">[3]INICIO!$Y$166:$Y$186</definedName>
    <definedName name="______EJE1">[4]INICIO!$Y$166:$Y$186</definedName>
    <definedName name="______EJE2" localSheetId="10">[2]INICIO!$Y$188:$Y$229</definedName>
    <definedName name="______EJE2" localSheetId="9">[3]INICIO!$Y$188:$Y$229</definedName>
    <definedName name="______EJE2">[4]INICIO!$Y$188:$Y$229</definedName>
    <definedName name="______EJE3" localSheetId="10">[2]INICIO!$Y$231:$Y$247</definedName>
    <definedName name="______EJE3" localSheetId="9">[3]INICIO!$Y$231:$Y$247</definedName>
    <definedName name="______EJE3">[4]INICIO!$Y$231:$Y$247</definedName>
    <definedName name="______EJE4" localSheetId="10">[2]INICIO!$Y$249:$Y$272</definedName>
    <definedName name="______EJE4" localSheetId="9">[3]INICIO!$Y$249:$Y$272</definedName>
    <definedName name="______EJE4">[4]INICIO!$Y$249:$Y$272</definedName>
    <definedName name="______EJE5" localSheetId="10">[2]INICIO!$Y$274:$Y$287</definedName>
    <definedName name="______EJE5" localSheetId="9">[3]INICIO!$Y$274:$Y$287</definedName>
    <definedName name="______EJE5">[4]INICIO!$Y$274:$Y$287</definedName>
    <definedName name="______EJE6" localSheetId="10">[2]INICIO!$Y$289:$Y$314</definedName>
    <definedName name="______EJE6" localSheetId="9">[3]INICIO!$Y$289:$Y$314</definedName>
    <definedName name="______EJE6">[4]INICIO!$Y$289:$Y$314</definedName>
    <definedName name="______EJE7" localSheetId="10">[2]INICIO!$Y$316:$Y$356</definedName>
    <definedName name="______EJE7" localSheetId="9">[3]INICIO!$Y$316:$Y$356</definedName>
    <definedName name="______EJE7">[4]INICIO!$Y$316:$Y$356</definedName>
    <definedName name="_____EJE1" localSheetId="10">[2]INICIO!$Y$166:$Y$186</definedName>
    <definedName name="_____EJE1" localSheetId="9">[3]INICIO!$Y$166:$Y$186</definedName>
    <definedName name="_____EJE1">[4]INICIO!$Y$166:$Y$186</definedName>
    <definedName name="_____EJE2" localSheetId="10">[2]INICIO!$Y$188:$Y$229</definedName>
    <definedName name="_____EJE2" localSheetId="9">[3]INICIO!$Y$188:$Y$229</definedName>
    <definedName name="_____EJE2">[4]INICIO!$Y$188:$Y$229</definedName>
    <definedName name="_____EJE3" localSheetId="10">[2]INICIO!$Y$231:$Y$247</definedName>
    <definedName name="_____EJE3" localSheetId="9">[3]INICIO!$Y$231:$Y$247</definedName>
    <definedName name="_____EJE3">[4]INICIO!$Y$231:$Y$247</definedName>
    <definedName name="_____EJE4" localSheetId="10">[2]INICIO!$Y$249:$Y$272</definedName>
    <definedName name="_____EJE4" localSheetId="9">[3]INICIO!$Y$249:$Y$272</definedName>
    <definedName name="_____EJE4">[4]INICIO!$Y$249:$Y$272</definedName>
    <definedName name="_____EJE5" localSheetId="10">[2]INICIO!$Y$274:$Y$287</definedName>
    <definedName name="_____EJE5" localSheetId="9">[3]INICIO!$Y$274:$Y$287</definedName>
    <definedName name="_____EJE5">[4]INICIO!$Y$274:$Y$287</definedName>
    <definedName name="_____EJE6" localSheetId="10">[2]INICIO!$Y$289:$Y$314</definedName>
    <definedName name="_____EJE6" localSheetId="9">[3]INICIO!$Y$289:$Y$314</definedName>
    <definedName name="_____EJE6">[4]INICIO!$Y$289:$Y$314</definedName>
    <definedName name="_____EJE7" localSheetId="10">[2]INICIO!$Y$316:$Y$356</definedName>
    <definedName name="_____EJE7" localSheetId="9">[3]INICIO!$Y$316:$Y$356</definedName>
    <definedName name="_____EJE7">[4]INICIO!$Y$316:$Y$356</definedName>
    <definedName name="____EJE1">[1]INICIO!$Y$166:$Y$186</definedName>
    <definedName name="____EJE2">[1]INICIO!$Y$188:$Y$229</definedName>
    <definedName name="____EJE3">[1]INICIO!$Y$231:$Y$247</definedName>
    <definedName name="____EJE4">[1]INICIO!$Y$249:$Y$272</definedName>
    <definedName name="____EJE5">[1]INICIO!$Y$274:$Y$287</definedName>
    <definedName name="____EJE6">[1]INICIO!$Y$289:$Y$314</definedName>
    <definedName name="____EJE7">[1]INICIO!$Y$316:$Y$356</definedName>
    <definedName name="___EJE1" localSheetId="8">[4]INICIO!$Y$166:$Y$186</definedName>
    <definedName name="___EJE1" localSheetId="10">[2]INICIO!$Y$166:$Y$186</definedName>
    <definedName name="___EJE1" localSheetId="9">[3]INICIO!$Y$166:$Y$186</definedName>
    <definedName name="___EJE1">[1]INICIO!$Y$166:$Y$186</definedName>
    <definedName name="___EJE2" localSheetId="8">[4]INICIO!$Y$188:$Y$229</definedName>
    <definedName name="___EJE2" localSheetId="10">[2]INICIO!$Y$188:$Y$229</definedName>
    <definedName name="___EJE2" localSheetId="9">[3]INICIO!$Y$188:$Y$229</definedName>
    <definedName name="___EJE2">[1]INICIO!$Y$188:$Y$229</definedName>
    <definedName name="___EJE3" localSheetId="8">[4]INICIO!$Y$231:$Y$247</definedName>
    <definedName name="___EJE3" localSheetId="10">[2]INICIO!$Y$231:$Y$247</definedName>
    <definedName name="___EJE3" localSheetId="9">[3]INICIO!$Y$231:$Y$247</definedName>
    <definedName name="___EJE3">[1]INICIO!$Y$231:$Y$247</definedName>
    <definedName name="___EJE4" localSheetId="8">[4]INICIO!$Y$249:$Y$272</definedName>
    <definedName name="___EJE4" localSheetId="10">[2]INICIO!$Y$249:$Y$272</definedName>
    <definedName name="___EJE4" localSheetId="9">[3]INICIO!$Y$249:$Y$272</definedName>
    <definedName name="___EJE4">[1]INICIO!$Y$249:$Y$272</definedName>
    <definedName name="___EJE5" localSheetId="8">[4]INICIO!$Y$274:$Y$287</definedName>
    <definedName name="___EJE5" localSheetId="10">[2]INICIO!$Y$274:$Y$287</definedName>
    <definedName name="___EJE5" localSheetId="9">[3]INICIO!$Y$274:$Y$287</definedName>
    <definedName name="___EJE5">[1]INICIO!$Y$274:$Y$287</definedName>
    <definedName name="___EJE6" localSheetId="8">[4]INICIO!$Y$289:$Y$314</definedName>
    <definedName name="___EJE6" localSheetId="10">[2]INICIO!$Y$289:$Y$314</definedName>
    <definedName name="___EJE6" localSheetId="9">[3]INICIO!$Y$289:$Y$314</definedName>
    <definedName name="___EJE6">[1]INICIO!$Y$289:$Y$314</definedName>
    <definedName name="___EJE7" localSheetId="8">[4]INICIO!$Y$316:$Y$356</definedName>
    <definedName name="___EJE7" localSheetId="10">[2]INICIO!$Y$316:$Y$356</definedName>
    <definedName name="___EJE7" localSheetId="9">[3]INICIO!$Y$316:$Y$356</definedName>
    <definedName name="___EJE7">[1]INICIO!$Y$316:$Y$356</definedName>
    <definedName name="__EJE1" localSheetId="8">[4]INICIO!$Y$166:$Y$186</definedName>
    <definedName name="__EJE1" localSheetId="10">[2]INICIO!$Y$166:$Y$186</definedName>
    <definedName name="__EJE1" localSheetId="9">[3]INICIO!$Y$166:$Y$186</definedName>
    <definedName name="__EJE1">[1]INICIO!$Y$166:$Y$186</definedName>
    <definedName name="__EJE2" localSheetId="8">[4]INICIO!$Y$188:$Y$229</definedName>
    <definedName name="__EJE2" localSheetId="10">[2]INICIO!$Y$188:$Y$229</definedName>
    <definedName name="__EJE2" localSheetId="9">[3]INICIO!$Y$188:$Y$229</definedName>
    <definedName name="__EJE2">[1]INICIO!$Y$188:$Y$229</definedName>
    <definedName name="__EJE3" localSheetId="8">[4]INICIO!$Y$231:$Y$247</definedName>
    <definedName name="__EJE3" localSheetId="10">[2]INICIO!$Y$231:$Y$247</definedName>
    <definedName name="__EJE3" localSheetId="9">[3]INICIO!$Y$231:$Y$247</definedName>
    <definedName name="__EJE3">[1]INICIO!$Y$231:$Y$247</definedName>
    <definedName name="__EJE4" localSheetId="8">[4]INICIO!$Y$249:$Y$272</definedName>
    <definedName name="__EJE4" localSheetId="10">[2]INICIO!$Y$249:$Y$272</definedName>
    <definedName name="__EJE4" localSheetId="9">[3]INICIO!$Y$249:$Y$272</definedName>
    <definedName name="__EJE4">[1]INICIO!$Y$249:$Y$272</definedName>
    <definedName name="__EJE5" localSheetId="8">[4]INICIO!$Y$274:$Y$287</definedName>
    <definedName name="__EJE5" localSheetId="10">[2]INICIO!$Y$274:$Y$287</definedName>
    <definedName name="__EJE5" localSheetId="9">[3]INICIO!$Y$274:$Y$287</definedName>
    <definedName name="__EJE5">[1]INICIO!$Y$274:$Y$287</definedName>
    <definedName name="__EJE6" localSheetId="8">[4]INICIO!$Y$289:$Y$314</definedName>
    <definedName name="__EJE6" localSheetId="10">[2]INICIO!$Y$289:$Y$314</definedName>
    <definedName name="__EJE6" localSheetId="9">[3]INICIO!$Y$289:$Y$314</definedName>
    <definedName name="__EJE6">[1]INICIO!$Y$289:$Y$314</definedName>
    <definedName name="__EJE7" localSheetId="8">[4]INICIO!$Y$316:$Y$356</definedName>
    <definedName name="__EJE7" localSheetId="10">[2]INICIO!$Y$316:$Y$356</definedName>
    <definedName name="__EJE7" localSheetId="9">[3]INICIO!$Y$316:$Y$356</definedName>
    <definedName name="__EJE7">[1]INICIO!$Y$316:$Y$356</definedName>
    <definedName name="_EJE1" localSheetId="8">[4]INICIO!$Y$166:$Y$186</definedName>
    <definedName name="_EJE1" localSheetId="11">[5]INICIO!$Y$166:$Y$186</definedName>
    <definedName name="_EJE1" localSheetId="10">[2]INICIO!$Y$166:$Y$186</definedName>
    <definedName name="_EJE1" localSheetId="9">[3]INICIO!$Y$166:$Y$186</definedName>
    <definedName name="_EJE1">[1]INICIO!$Y$166:$Y$186</definedName>
    <definedName name="_EJE2" localSheetId="8">[4]INICIO!$Y$188:$Y$229</definedName>
    <definedName name="_EJE2" localSheetId="11">[5]INICIO!$Y$188:$Y$229</definedName>
    <definedName name="_EJE2" localSheetId="10">[2]INICIO!$Y$188:$Y$229</definedName>
    <definedName name="_EJE2" localSheetId="9">[3]INICIO!$Y$188:$Y$229</definedName>
    <definedName name="_EJE2">[1]INICIO!$Y$188:$Y$229</definedName>
    <definedName name="_EJE3" localSheetId="8">[4]INICIO!$Y$231:$Y$247</definedName>
    <definedName name="_EJE3" localSheetId="11">[5]INICIO!$Y$231:$Y$247</definedName>
    <definedName name="_EJE3" localSheetId="10">[2]INICIO!$Y$231:$Y$247</definedName>
    <definedName name="_EJE3" localSheetId="9">[3]INICIO!$Y$231:$Y$247</definedName>
    <definedName name="_EJE3">[1]INICIO!$Y$231:$Y$247</definedName>
    <definedName name="_EJE4" localSheetId="8">[4]INICIO!$Y$249:$Y$272</definedName>
    <definedName name="_EJE4" localSheetId="11">[5]INICIO!$Y$249:$Y$272</definedName>
    <definedName name="_EJE4" localSheetId="10">[2]INICIO!$Y$249:$Y$272</definedName>
    <definedName name="_EJE4" localSheetId="9">[3]INICIO!$Y$249:$Y$272</definedName>
    <definedName name="_EJE4">[1]INICIO!$Y$249:$Y$272</definedName>
    <definedName name="_EJE5" localSheetId="8">[4]INICIO!$Y$274:$Y$287</definedName>
    <definedName name="_EJE5" localSheetId="11">[5]INICIO!$Y$274:$Y$287</definedName>
    <definedName name="_EJE5" localSheetId="10">[2]INICIO!$Y$274:$Y$287</definedName>
    <definedName name="_EJE5" localSheetId="9">[3]INICIO!$Y$274:$Y$287</definedName>
    <definedName name="_EJE5">[1]INICIO!$Y$274:$Y$287</definedName>
    <definedName name="_EJE6" localSheetId="8">[4]INICIO!$Y$289:$Y$314</definedName>
    <definedName name="_EJE6" localSheetId="11">[5]INICIO!$Y$289:$Y$314</definedName>
    <definedName name="_EJE6" localSheetId="10">[2]INICIO!$Y$289:$Y$314</definedName>
    <definedName name="_EJE6" localSheetId="9">[3]INICIO!$Y$289:$Y$314</definedName>
    <definedName name="_EJE6">[1]INICIO!$Y$289:$Y$314</definedName>
    <definedName name="_EJE7" localSheetId="8">[4]INICIO!$Y$316:$Y$356</definedName>
    <definedName name="_EJE7" localSheetId="11">[5]INICIO!$Y$316:$Y$356</definedName>
    <definedName name="_EJE7" localSheetId="10">[2]INICIO!$Y$316:$Y$356</definedName>
    <definedName name="_EJE7" localSheetId="9">[3]INICIO!$Y$316:$Y$356</definedName>
    <definedName name="_EJE7">[1]INICIO!$Y$316:$Y$356</definedName>
    <definedName name="_Toc256789589" localSheetId="3">EPC!$A$1</definedName>
    <definedName name="adys_tipo" localSheetId="8">[4]INICIO!$AR$24:$AR$27</definedName>
    <definedName name="adys_tipo" localSheetId="11">[5]INICIO!$AR$24:$AR$27</definedName>
    <definedName name="adys_tipo" localSheetId="10">[2]INICIO!$AR$24:$AR$27</definedName>
    <definedName name="adys_tipo" localSheetId="9">[3]INICIO!$AR$24:$AR$27</definedName>
    <definedName name="adys_tipo">[1]INICIO!$AR$24:$AR$27</definedName>
    <definedName name="AI" localSheetId="8">[4]INICIO!$AU$5:$AW$543</definedName>
    <definedName name="AI" localSheetId="11">[5]INICIO!$AU$5:$AW$543</definedName>
    <definedName name="AI" localSheetId="10">[2]INICIO!$AU$5:$AW$543</definedName>
    <definedName name="AI" localSheetId="9">[3]INICIO!$AU$5:$AW$543</definedName>
    <definedName name="AI">[1]INICIO!$AU$5:$AW$543</definedName>
    <definedName name="_xlnm.Print_Area" localSheetId="5">'APP-2'!$A$1:$I$20</definedName>
    <definedName name="_xlnm.Print_Area" localSheetId="6">'APP-3'!$A$1:$U$76</definedName>
    <definedName name="_xlnm.Print_Area" localSheetId="20">'APR-2'!$A$1:$M$31</definedName>
    <definedName name="_xlnm.Print_Area" localSheetId="8">AR!$A$1:$P$167</definedName>
    <definedName name="_xlnm.Print_Area" localSheetId="12">EAP!$A$1:$H$52</definedName>
    <definedName name="_xlnm.Print_Area" localSheetId="11">IAPP!$A$1:$K$124</definedName>
    <definedName name="CAPIT" localSheetId="19">#REF!</definedName>
    <definedName name="CAPIT" localSheetId="20">#REF!</definedName>
    <definedName name="CAPIT" localSheetId="8">#REF!</definedName>
    <definedName name="CAPIT" localSheetId="21">#REF!</definedName>
    <definedName name="CAPIT" localSheetId="10">#REF!</definedName>
    <definedName name="CAPIT" localSheetId="9">#REF!</definedName>
    <definedName name="CAPIT">#REF!</definedName>
    <definedName name="CENPAR" localSheetId="19">#REF!</definedName>
    <definedName name="CENPAR" localSheetId="20">#REF!</definedName>
    <definedName name="CENPAR" localSheetId="8">#REF!</definedName>
    <definedName name="CENPAR" localSheetId="21">#REF!</definedName>
    <definedName name="CENPAR" localSheetId="10">#REF!</definedName>
    <definedName name="CENPAR" localSheetId="9">#REF!</definedName>
    <definedName name="CENPAR">#REF!</definedName>
    <definedName name="datos" localSheetId="19">OFFSET([1]datos!$A$1,0,0,COUNTA([1]datos!$A$1:$A$65536),23)</definedName>
    <definedName name="datos" localSheetId="20">OFFSET([1]datos!$A$1,0,0,COUNTA([1]datos!$A$1:$A$65536),23)</definedName>
    <definedName name="datos" localSheetId="8">OFFSET([6]datos!$A$1,0,0,COUNTA([6]datos!$A$1:$A$65536),23)</definedName>
    <definedName name="datos" localSheetId="17">OFFSET([1]datos!$A$1,0,0,COUNTA([1]datos!$A$1:$A$65536),23)</definedName>
    <definedName name="datos" localSheetId="11">OFFSET([7]datos!$A$1,0,0,COUNTA([7]datos!$A$1:$A$65536),23)</definedName>
    <definedName name="datos" localSheetId="10">OFFSET([8]datos!$A$1,0,0,COUNTA([8]datos!$A$1:$A$65536),23)</definedName>
    <definedName name="datos" localSheetId="9">OFFSET([9]datos!$A$1,0,0,COUNTA([9]datos!$A$1:$A$65536),23)</definedName>
    <definedName name="datos">OFFSET([10]datos!$A$1,0,0,COUNTA([10]datos!$A$1:$A$65536),23)</definedName>
    <definedName name="dc" localSheetId="19">#REF!</definedName>
    <definedName name="dc" localSheetId="20">#REF!</definedName>
    <definedName name="dc" localSheetId="8">#REF!</definedName>
    <definedName name="dc" localSheetId="21">#REF!</definedName>
    <definedName name="dc" localSheetId="10">#REF!</definedName>
    <definedName name="dc" localSheetId="9">#REF!</definedName>
    <definedName name="dc">#REF!</definedName>
    <definedName name="DEFAULT" localSheetId="8">[4]INICIO!$AA$10</definedName>
    <definedName name="DEFAULT" localSheetId="11">[5]INICIO!$AA$10</definedName>
    <definedName name="DEFAULT" localSheetId="10">[2]INICIO!$AA$10</definedName>
    <definedName name="DEFAULT" localSheetId="9">[3]INICIO!$AA$10</definedName>
    <definedName name="DEFAULT">[1]INICIO!$AA$10</definedName>
    <definedName name="DEUDA" localSheetId="19">#REF!</definedName>
    <definedName name="DEUDA" localSheetId="20">#REF!</definedName>
    <definedName name="DEUDA" localSheetId="8">#REF!</definedName>
    <definedName name="DEUDA" localSheetId="21">#REF!</definedName>
    <definedName name="DEUDA" localSheetId="10">#REF!</definedName>
    <definedName name="DEUDA" localSheetId="9">#REF!</definedName>
    <definedName name="DEUDA">#REF!</definedName>
    <definedName name="egvb" localSheetId="19">#REF!</definedName>
    <definedName name="egvb" localSheetId="20">#REF!</definedName>
    <definedName name="egvb" localSheetId="8">#REF!</definedName>
    <definedName name="egvb" localSheetId="21">#REF!</definedName>
    <definedName name="egvb" localSheetId="10">#REF!</definedName>
    <definedName name="egvb" localSheetId="9">#REF!</definedName>
    <definedName name="egvb">#REF!</definedName>
    <definedName name="EJER" localSheetId="19">#REF!</definedName>
    <definedName name="EJER" localSheetId="20">#REF!</definedName>
    <definedName name="EJER" localSheetId="8">#REF!</definedName>
    <definedName name="EJER" localSheetId="21">#REF!</definedName>
    <definedName name="EJER" localSheetId="10">#REF!</definedName>
    <definedName name="EJER" localSheetId="9">#REF!</definedName>
    <definedName name="EJER">#REF!</definedName>
    <definedName name="EJES" localSheetId="8">[4]INICIO!$Y$151:$Y$157</definedName>
    <definedName name="EJES" localSheetId="11">[5]INICIO!$Y$151:$Y$157</definedName>
    <definedName name="EJES" localSheetId="10">[2]INICIO!$Y$151:$Y$157</definedName>
    <definedName name="EJES" localSheetId="9">[3]INICIO!$Y$151:$Y$157</definedName>
    <definedName name="EJES">[1]INICIO!$Y$151:$Y$157</definedName>
    <definedName name="ENFPEM" localSheetId="19">#REF!</definedName>
    <definedName name="ENFPEM" localSheetId="20">#REF!</definedName>
    <definedName name="ENFPEM" localSheetId="21">#REF!</definedName>
    <definedName name="ENFPEM" localSheetId="9">#REF!</definedName>
    <definedName name="ENFPEM">#REF!</definedName>
    <definedName name="fidco" localSheetId="20">[9]INICIO!#REF!</definedName>
    <definedName name="fidco">[9]INICIO!#REF!</definedName>
    <definedName name="FIDCOS" localSheetId="8">[4]INICIO!$DH$5:$DI$96</definedName>
    <definedName name="FIDCOS" localSheetId="11">[5]INICIO!$DH$5:$DI$96</definedName>
    <definedName name="FIDCOS" localSheetId="10">[2]INICIO!$DH$5:$DI$96</definedName>
    <definedName name="FIDCOS" localSheetId="9">[3]INICIO!$DH$5:$DI$96</definedName>
    <definedName name="FIDCOS">[1]INICIO!$DH$5:$DI$96</definedName>
    <definedName name="FPC" localSheetId="8">[4]INICIO!$DE$5:$DF$96</definedName>
    <definedName name="FPC" localSheetId="11">[5]INICIO!$DE$5:$DF$96</definedName>
    <definedName name="FPC" localSheetId="10">[2]INICIO!$DE$5:$DF$96</definedName>
    <definedName name="FPC" localSheetId="9">[3]INICIO!$DE$5:$DF$96</definedName>
    <definedName name="FPC">[1]INICIO!$DE$5:$DF$96</definedName>
    <definedName name="gasto_gci" localSheetId="8">[4]INICIO!$AO$48:$AO$49</definedName>
    <definedName name="gasto_gci" localSheetId="11">[5]INICIO!$AO$48:$AO$49</definedName>
    <definedName name="gasto_gci" localSheetId="10">[2]INICIO!$AO$48:$AO$49</definedName>
    <definedName name="gasto_gci" localSheetId="9">[3]INICIO!$AO$48:$AO$49</definedName>
    <definedName name="gasto_gci">[1]INICIO!$AO$48:$AO$49</definedName>
    <definedName name="KEY" localSheetId="10">[11]cats!$A$1:$B$9</definedName>
    <definedName name="KEY" localSheetId="9">[12]cats!$A$1:$B$9</definedName>
    <definedName name="KEY">[13]cats!$A$1:$B$9</definedName>
    <definedName name="LABEL" localSheetId="19">[1]INICIO!$AY$5:$AZ$97</definedName>
    <definedName name="LABEL" localSheetId="20">[1]INICIO!$AY$5:$AZ$97</definedName>
    <definedName name="LABEL" localSheetId="8">[6]INICIO!$AY$5:$AZ$97</definedName>
    <definedName name="LABEL" localSheetId="17">[1]INICIO!$AY$5:$AZ$97</definedName>
    <definedName name="LABEL" localSheetId="11">[7]INICIO!$AY$5:$AZ$97</definedName>
    <definedName name="LABEL" localSheetId="10">[8]INICIO!$AY$5:$AZ$97</definedName>
    <definedName name="LABEL" localSheetId="9">[9]INICIO!$AY$5:$AZ$97</definedName>
    <definedName name="LABEL">[10]INICIO!$AY$5:$AZ$97</definedName>
    <definedName name="label1g" localSheetId="8">[4]INICIO!$AA$19</definedName>
    <definedName name="label1g" localSheetId="11">[5]INICIO!$AA$19</definedName>
    <definedName name="label1g" localSheetId="10">[2]INICIO!$AA$19</definedName>
    <definedName name="label1g" localSheetId="9">[3]INICIO!$AA$19</definedName>
    <definedName name="label1g">[1]INICIO!$AA$19</definedName>
    <definedName name="label1S" localSheetId="8">[4]INICIO!$AA$22</definedName>
    <definedName name="label1S" localSheetId="11">[5]INICIO!$AA$22</definedName>
    <definedName name="label1S" localSheetId="10">[2]INICIO!$AA$22</definedName>
    <definedName name="label1S" localSheetId="9">[3]INICIO!$AA$22</definedName>
    <definedName name="label1S">[1]INICIO!$AA$22</definedName>
    <definedName name="label2g" localSheetId="8">[4]INICIO!$AA$20</definedName>
    <definedName name="label2g" localSheetId="11">[5]INICIO!$AA$20</definedName>
    <definedName name="label2g" localSheetId="10">[2]INICIO!$AA$20</definedName>
    <definedName name="label2g" localSheetId="9">[3]INICIO!$AA$20</definedName>
    <definedName name="label2g">[1]INICIO!$AA$20</definedName>
    <definedName name="label2S" localSheetId="8">[4]INICIO!$AA$23</definedName>
    <definedName name="label2S" localSheetId="11">[5]INICIO!$AA$23</definedName>
    <definedName name="label2S" localSheetId="10">[2]INICIO!$AA$23</definedName>
    <definedName name="label2S" localSheetId="9">[3]INICIO!$AA$23</definedName>
    <definedName name="label2S">[1]INICIO!$AA$23</definedName>
    <definedName name="Líneadeacción" localSheetId="6">[10]INICIO!#REF!</definedName>
    <definedName name="Líneadeacción" localSheetId="7">[10]INICIO!#REF!</definedName>
    <definedName name="Líneadeacción" localSheetId="19">[10]INICIO!#REF!</definedName>
    <definedName name="Líneadeacción" localSheetId="20">[10]INICIO!#REF!</definedName>
    <definedName name="Líneadeacción" localSheetId="8">[6]INICIO!#REF!</definedName>
    <definedName name="Líneadeacción" localSheetId="12">[10]INICIO!#REF!</definedName>
    <definedName name="Líneadeacción" localSheetId="16">[10]INICIO!#REF!</definedName>
    <definedName name="Líneadeacción" localSheetId="21">[10]INICIO!#REF!</definedName>
    <definedName name="Líneadeacción" localSheetId="10">[8]INICIO!#REF!</definedName>
    <definedName name="Líneadeacción" localSheetId="9">[9]INICIO!#REF!</definedName>
    <definedName name="Líneadeacción">[10]INICIO!#REF!</definedName>
    <definedName name="LISTA_2016" localSheetId="19">#REF!</definedName>
    <definedName name="LISTA_2016" localSheetId="20">#REF!</definedName>
    <definedName name="LISTA_2016" localSheetId="21">#REF!</definedName>
    <definedName name="LISTA_2016" localSheetId="9">#REF!</definedName>
    <definedName name="LISTA_2016">#REF!</definedName>
    <definedName name="lista_ai" localSheetId="8">[4]INICIO!$AO$55:$AO$96</definedName>
    <definedName name="lista_ai" localSheetId="11">[5]INICIO!$AO$55:$AO$96</definedName>
    <definedName name="lista_ai" localSheetId="10">[2]INICIO!$AO$55:$AO$96</definedName>
    <definedName name="lista_ai" localSheetId="9">[3]INICIO!$AO$55:$AO$96</definedName>
    <definedName name="lista_ai">[1]INICIO!$AO$55:$AO$96</definedName>
    <definedName name="lista_deleg" localSheetId="8">[4]INICIO!$AR$34:$AR$49</definedName>
    <definedName name="lista_deleg" localSheetId="11">[5]INICIO!$AR$34:$AR$49</definedName>
    <definedName name="lista_deleg" localSheetId="10">[2]INICIO!$AR$34:$AR$49</definedName>
    <definedName name="lista_deleg" localSheetId="9">[3]INICIO!$AR$34:$AR$49</definedName>
    <definedName name="lista_deleg">[1]INICIO!$AR$34:$AR$49</definedName>
    <definedName name="lista_eppa" localSheetId="8">[4]INICIO!$AR$55:$AS$149</definedName>
    <definedName name="lista_eppa" localSheetId="11">[5]INICIO!$AR$55:$AS$149</definedName>
    <definedName name="lista_eppa" localSheetId="10">[2]INICIO!$AR$55:$AS$149</definedName>
    <definedName name="lista_eppa" localSheetId="9">[3]INICIO!$AR$55:$AS$149</definedName>
    <definedName name="lista_eppa">[1]INICIO!$AR$55:$AS$149</definedName>
    <definedName name="LISTA_UR" localSheetId="8">[4]INICIO!$Y$4:$Z$93</definedName>
    <definedName name="LISTA_UR" localSheetId="11">[5]INICIO!$Y$4:$Z$93</definedName>
    <definedName name="LISTA_UR" localSheetId="10">[2]INICIO!$Y$4:$Z$93</definedName>
    <definedName name="LISTA_UR" localSheetId="9">[3]INICIO!$Y$4:$Z$93</definedName>
    <definedName name="LISTA_UR">[1]INICIO!$Y$4:$Z$93</definedName>
    <definedName name="MAPPEGS" localSheetId="7">[10]INICIO!#REF!</definedName>
    <definedName name="MAPPEGS" localSheetId="19">[10]INICIO!#REF!</definedName>
    <definedName name="MAPPEGS" localSheetId="20">[10]INICIO!#REF!</definedName>
    <definedName name="MAPPEGS" localSheetId="8">[6]INICIO!#REF!</definedName>
    <definedName name="MAPPEGS" localSheetId="12">[10]INICIO!#REF!</definedName>
    <definedName name="MAPPEGS" localSheetId="16">[10]INICIO!#REF!</definedName>
    <definedName name="MAPPEGS" localSheetId="21">[10]INICIO!#REF!</definedName>
    <definedName name="MAPPEGS" localSheetId="10">[8]INICIO!#REF!</definedName>
    <definedName name="MAPPEGS" localSheetId="9">[9]INICIO!#REF!</definedName>
    <definedName name="MAPPEGS">[10]INICIO!#REF!</definedName>
    <definedName name="MODIF" localSheetId="8">[4]datos!$U$2:$U$31674</definedName>
    <definedName name="MODIF" localSheetId="11">[5]datos!$U$2:$U$31674</definedName>
    <definedName name="MODIF" localSheetId="10">[2]datos!$U$2:$U$31674</definedName>
    <definedName name="MODIF" localSheetId="9">[3]datos!$U$2:$U$31674</definedName>
    <definedName name="MODIF">[1]datos!$U$2:$U$31674</definedName>
    <definedName name="MSG_ERROR1" localSheetId="19">[1]INICIO!$AA$11</definedName>
    <definedName name="MSG_ERROR1" localSheetId="20">[1]INICIO!$AA$11</definedName>
    <definedName name="MSG_ERROR1" localSheetId="8">[6]INICIO!$AA$11</definedName>
    <definedName name="MSG_ERROR1" localSheetId="17">[1]INICIO!$AA$11</definedName>
    <definedName name="MSG_ERROR1" localSheetId="11">[7]INICIO!$AA$11</definedName>
    <definedName name="MSG_ERROR1" localSheetId="10">[8]INICIO!$AA$11</definedName>
    <definedName name="MSG_ERROR1" localSheetId="9">[9]INICIO!$AA$11</definedName>
    <definedName name="MSG_ERROR1">[10]INICIO!$AA$11</definedName>
    <definedName name="MSG_ERROR2" localSheetId="8">[4]INICIO!$AA$12</definedName>
    <definedName name="MSG_ERROR2" localSheetId="11">[5]INICIO!$AA$12</definedName>
    <definedName name="MSG_ERROR2" localSheetId="10">[2]INICIO!$AA$12</definedName>
    <definedName name="MSG_ERROR2" localSheetId="9">[3]INICIO!$AA$12</definedName>
    <definedName name="MSG_ERROR2">[1]INICIO!$AA$12</definedName>
    <definedName name="OPCION2" localSheetId="15">[10]INICIO!#REF!</definedName>
    <definedName name="OPCION2" localSheetId="6">[10]INICIO!#REF!</definedName>
    <definedName name="OPCION2" localSheetId="7">[10]INICIO!#REF!</definedName>
    <definedName name="OPCION2" localSheetId="19">[1]INICIO!#REF!</definedName>
    <definedName name="OPCION2" localSheetId="20">[1]INICIO!#REF!</definedName>
    <definedName name="OPCION2" localSheetId="8">[6]INICIO!#REF!</definedName>
    <definedName name="OPCION2" localSheetId="17">[1]INICIO!#REF!</definedName>
    <definedName name="OPCION2" localSheetId="12">[10]INICIO!#REF!</definedName>
    <definedName name="OPCION2" localSheetId="2">[10]INICIO!#REF!</definedName>
    <definedName name="OPCION2" localSheetId="3">[10]INICIO!#REF!</definedName>
    <definedName name="OPCION2" localSheetId="16">[10]INICIO!#REF!</definedName>
    <definedName name="OPCION2" localSheetId="21">[10]INICIO!#REF!</definedName>
    <definedName name="OPCION2" localSheetId="11">[7]INICIO!#REF!</definedName>
    <definedName name="OPCION2" localSheetId="18">[10]INICIO!#REF!</definedName>
    <definedName name="OPCION2" localSheetId="10">[8]INICIO!#REF!</definedName>
    <definedName name="OPCION2" localSheetId="9">[9]INICIO!#REF!</definedName>
    <definedName name="OPCION2">[10]INICIO!#REF!</definedName>
    <definedName name="ORIG" localSheetId="8">[4]datos!$T$2:$T$31674</definedName>
    <definedName name="ORIG" localSheetId="11">[5]datos!$T$2:$T$31674</definedName>
    <definedName name="ORIG" localSheetId="10">[2]datos!$T$2:$T$31674</definedName>
    <definedName name="ORIG" localSheetId="9">[3]datos!$T$2:$T$31674</definedName>
    <definedName name="ORIG">[1]datos!$T$2:$T$31674</definedName>
    <definedName name="P" localSheetId="8">[4]INICIO!$AO$5:$AP$32</definedName>
    <definedName name="P" localSheetId="11">[5]INICIO!$AO$5:$AP$32</definedName>
    <definedName name="P" localSheetId="10">[2]INICIO!$AO$5:$AP$32</definedName>
    <definedName name="P" localSheetId="9">[3]INICIO!$AO$5:$AP$32</definedName>
    <definedName name="P">[1]INICIO!$AO$5:$AP$32</definedName>
    <definedName name="P_K" localSheetId="8">[4]INICIO!$AO$5:$AO$32</definedName>
    <definedName name="P_K" localSheetId="11">[5]INICIO!$AO$5:$AO$32</definedName>
    <definedName name="P_K" localSheetId="10">[2]INICIO!$AO$5:$AO$32</definedName>
    <definedName name="P_K" localSheetId="9">[3]INICIO!$AO$5:$AO$32</definedName>
    <definedName name="P_K">[1]INICIO!$AO$5:$AO$32</definedName>
    <definedName name="PE" localSheetId="8">[4]INICIO!$AR$5:$AS$16</definedName>
    <definedName name="PE" localSheetId="11">[5]INICIO!$AR$5:$AS$16</definedName>
    <definedName name="PE" localSheetId="10">[2]INICIO!$AR$5:$AS$16</definedName>
    <definedName name="PE" localSheetId="9">[3]INICIO!$AR$5:$AS$16</definedName>
    <definedName name="PE">[1]INICIO!$AR$5:$AS$16</definedName>
    <definedName name="PE_K" localSheetId="8">[4]INICIO!$AR$5:$AR$16</definedName>
    <definedName name="PE_K" localSheetId="11">[5]INICIO!$AR$5:$AR$16</definedName>
    <definedName name="PE_K" localSheetId="10">[2]INICIO!$AR$5:$AR$16</definedName>
    <definedName name="PE_K" localSheetId="9">[3]INICIO!$AR$5:$AR$16</definedName>
    <definedName name="PE_K">[1]INICIO!$AR$5:$AR$16</definedName>
    <definedName name="PEDO" localSheetId="19">[6]INICIO!#REF!</definedName>
    <definedName name="PEDO" localSheetId="20">[6]INICIO!#REF!</definedName>
    <definedName name="PEDO" localSheetId="8">[6]INICIO!#REF!</definedName>
    <definedName name="PEDO" localSheetId="21">[6]INICIO!#REF!</definedName>
    <definedName name="PEDO" localSheetId="10">[8]INICIO!#REF!</definedName>
    <definedName name="PEDO" localSheetId="9">[9]INICIO!#REF!</definedName>
    <definedName name="PEDO">[6]INICIO!#REF!</definedName>
    <definedName name="PERIODO" localSheetId="19">#REF!</definedName>
    <definedName name="PERIODO" localSheetId="20">#REF!</definedName>
    <definedName name="PERIODO" localSheetId="8">#REF!</definedName>
    <definedName name="PERIODO" localSheetId="21">#REF!</definedName>
    <definedName name="PERIODO" localSheetId="10">#REF!</definedName>
    <definedName name="PERIODO" localSheetId="9">#REF!</definedName>
    <definedName name="PERIODO">#REF!</definedName>
    <definedName name="PRC" localSheetId="20">#REF!</definedName>
    <definedName name="PRC" localSheetId="9">#REF!</definedName>
    <definedName name="PRC">#REF!</definedName>
    <definedName name="PROG" localSheetId="19">#REF!</definedName>
    <definedName name="PROG" localSheetId="20">#REF!</definedName>
    <definedName name="PROG" localSheetId="8">#REF!</definedName>
    <definedName name="PROG" localSheetId="21">#REF!</definedName>
    <definedName name="PROG" localSheetId="10">#REF!</definedName>
    <definedName name="PROG" localSheetId="9">#REF!</definedName>
    <definedName name="PROG">#REF!</definedName>
    <definedName name="ptda" localSheetId="19">#REF!</definedName>
    <definedName name="ptda" localSheetId="20">#REF!</definedName>
    <definedName name="ptda" localSheetId="8">#REF!</definedName>
    <definedName name="ptda" localSheetId="21">#REF!</definedName>
    <definedName name="ptda" localSheetId="10">#REF!</definedName>
    <definedName name="ptda" localSheetId="9">#REF!</definedName>
    <definedName name="ptda">#REF!</definedName>
    <definedName name="RE">[10]INICIO!$AA$11</definedName>
    <definedName name="rubros_fpc" localSheetId="8">[4]INICIO!$AO$39:$AO$42</definedName>
    <definedName name="rubros_fpc" localSheetId="11">[5]INICIO!$AO$39:$AO$42</definedName>
    <definedName name="rubros_fpc" localSheetId="10">[2]INICIO!$AO$39:$AO$42</definedName>
    <definedName name="rubros_fpc" localSheetId="9">[3]INICIO!$AO$39:$AO$42</definedName>
    <definedName name="rubros_fpc">[1]INICIO!$AO$39:$AO$42</definedName>
    <definedName name="_xlnm.Print_Titles" localSheetId="13">'ADS-1'!$1:$6</definedName>
    <definedName name="_xlnm.Print_Titles" localSheetId="15">'ADS-2'!$1:$6</definedName>
    <definedName name="_xlnm.Print_Titles" localSheetId="4">'APP-1'!$1:$7</definedName>
    <definedName name="_xlnm.Print_Titles" localSheetId="5">'APP-2'!$1:$6</definedName>
    <definedName name="_xlnm.Print_Titles" localSheetId="6">'APP-3'!$1:$1</definedName>
    <definedName name="_xlnm.Print_Titles" localSheetId="7">'APP-4'!$1:$6</definedName>
    <definedName name="_xlnm.Print_Titles" localSheetId="19">'APR-1'!$3:$7</definedName>
    <definedName name="_xlnm.Print_Titles" localSheetId="20">'APR-2'!$3:$7</definedName>
    <definedName name="_xlnm.Print_Titles" localSheetId="8">AR!$1:$6</definedName>
    <definedName name="_xlnm.Print_Titles" localSheetId="17">AUR!$1:$6</definedName>
    <definedName name="_xlnm.Print_Titles" localSheetId="12">EAP!$1:$11</definedName>
    <definedName name="_xlnm.Print_Titles" localSheetId="1">'ECG-1'!$1:$6</definedName>
    <definedName name="_xlnm.Print_Titles" localSheetId="2">'ECG-2'!$1:$6</definedName>
    <definedName name="_xlnm.Print_Titles" localSheetId="3">EPC!$1:$6</definedName>
    <definedName name="_xlnm.Print_Titles" localSheetId="16">FIC!$1:$9</definedName>
    <definedName name="_xlnm.Print_Titles" localSheetId="11">IAPP!$1:$4</definedName>
    <definedName name="_xlnm.Print_Titles" localSheetId="18">PPD!$1:$7</definedName>
    <definedName name="_xlnm.Print_Titles" localSheetId="9">RCR!$1:$9</definedName>
    <definedName name="_xlnm.Print_Titles" localSheetId="14">SAP!$1:$6</definedName>
    <definedName name="TYA" localSheetId="19">#REF!</definedName>
    <definedName name="TYA" localSheetId="20">#REF!</definedName>
    <definedName name="TYA" localSheetId="8">#REF!</definedName>
    <definedName name="TYA" localSheetId="21">#REF!</definedName>
    <definedName name="TYA" localSheetId="10">#REF!</definedName>
    <definedName name="TYA" localSheetId="9">#REF!</definedName>
    <definedName name="TYA">#REF!</definedName>
    <definedName name="U" localSheetId="8">[4]INICIO!$Y$4:$Z$93</definedName>
    <definedName name="U" localSheetId="11">[5]INICIO!$Y$4:$Z$93</definedName>
    <definedName name="U" localSheetId="10">[2]INICIO!$Y$4:$Z$93</definedName>
    <definedName name="U" localSheetId="9">[3]INICIO!$Y$4:$Z$93</definedName>
    <definedName name="U">[1]INICIO!$Y$4:$Z$93</definedName>
    <definedName name="ue">[1]datos!$R$2:$R$31674</definedName>
    <definedName name="UEG_DENOM" localSheetId="8">[4]datos!$R$2:$R$31674</definedName>
    <definedName name="UEG_DENOM" localSheetId="11">[5]datos!$R$2:$R$31674</definedName>
    <definedName name="UEG_DENOM" localSheetId="10">[2]datos!$R$2:$R$31674</definedName>
    <definedName name="UEG_DENOM" localSheetId="9">[3]datos!$R$2:$R$31674</definedName>
    <definedName name="UEG_DENOM">[1]datos!$R$2:$R$31674</definedName>
    <definedName name="UR" localSheetId="8">[4]INICIO!$AJ$5:$AM$99</definedName>
    <definedName name="UR" localSheetId="11">[5]INICIO!$AJ$5:$AM$99</definedName>
    <definedName name="UR" localSheetId="10">[2]INICIO!$AJ$5:$AM$99</definedName>
    <definedName name="UR" localSheetId="9">[3]INICIO!$AJ$5:$AM$99</definedName>
    <definedName name="UR">[1]INICIO!$AJ$5:$AM$99</definedName>
    <definedName name="VERSIÓN">[1]INICIO!$Y$249:$Y$272</definedName>
    <definedName name="y">[1]INICIO!$AO$5:$AO$32</definedName>
    <definedName name="yttr">[1]INICIO!$Y$166:$Y$186</definedName>
  </definedNames>
  <calcPr calcId="124519"/>
</workbook>
</file>

<file path=xl/calcChain.xml><?xml version="1.0" encoding="utf-8"?>
<calcChain xmlns="http://schemas.openxmlformats.org/spreadsheetml/2006/main">
  <c r="F12" i="97"/>
  <c r="E22"/>
  <c r="H7" i="84"/>
  <c r="E51"/>
  <c r="L30" i="80"/>
  <c r="U67"/>
  <c r="S67"/>
  <c r="U55"/>
  <c r="S55"/>
  <c r="U51"/>
  <c r="S51"/>
  <c r="F7" i="84"/>
  <c r="S151" i="88" l="1"/>
  <c r="R151"/>
  <c r="S27" l="1"/>
  <c r="R27"/>
  <c r="G17" i="26" l="1"/>
  <c r="F15"/>
  <c r="F14"/>
  <c r="F13"/>
  <c r="F12"/>
  <c r="F11"/>
  <c r="F10"/>
  <c r="F9"/>
  <c r="F8"/>
  <c r="F7"/>
  <c r="F17" l="1"/>
  <c r="N14" i="80"/>
  <c r="O14"/>
  <c r="P14"/>
  <c r="Q14"/>
  <c r="M14"/>
  <c r="K13" l="1"/>
  <c r="K13" i="8"/>
  <c r="K14"/>
  <c r="K15"/>
  <c r="K16"/>
  <c r="K20"/>
  <c r="K21"/>
  <c r="K23"/>
  <c r="K24"/>
  <c r="K25"/>
  <c r="K26"/>
  <c r="K27"/>
  <c r="K28"/>
  <c r="K30"/>
  <c r="K31"/>
  <c r="K32"/>
  <c r="K33"/>
  <c r="K34"/>
  <c r="K35"/>
  <c r="K36"/>
  <c r="K37"/>
  <c r="K38"/>
  <c r="K39"/>
  <c r="K40"/>
  <c r="K41"/>
  <c r="K42"/>
  <c r="K49"/>
  <c r="K50"/>
  <c r="K51"/>
  <c r="K52"/>
  <c r="K53"/>
  <c r="K54"/>
  <c r="K57"/>
  <c r="K58"/>
  <c r="K72"/>
  <c r="K73"/>
  <c r="K74"/>
  <c r="K75"/>
  <c r="K76"/>
  <c r="K77"/>
  <c r="K78"/>
  <c r="K79"/>
  <c r="K80"/>
  <c r="K81"/>
  <c r="K82"/>
  <c r="K83"/>
  <c r="K84"/>
  <c r="K85"/>
  <c r="K86"/>
  <c r="K87"/>
  <c r="K88"/>
  <c r="K89"/>
  <c r="K90"/>
  <c r="K91"/>
  <c r="K94"/>
  <c r="K95"/>
  <c r="K96"/>
  <c r="K97"/>
  <c r="K12"/>
  <c r="S30" i="80" l="1"/>
  <c r="J31" i="102" l="1"/>
  <c r="K31"/>
  <c r="I31"/>
  <c r="G12" i="97" l="1"/>
  <c r="F36"/>
  <c r="D12"/>
  <c r="E13" l="1"/>
  <c r="O169" i="88"/>
  <c r="P169"/>
  <c r="N169"/>
  <c r="U30" i="80" l="1"/>
  <c r="N72"/>
  <c r="O72"/>
  <c r="P72"/>
  <c r="Q72"/>
  <c r="M72"/>
  <c r="Q35"/>
  <c r="P35"/>
  <c r="O35"/>
  <c r="N35"/>
  <c r="M35"/>
  <c r="L18" i="8" l="1"/>
  <c r="L17" s="1"/>
  <c r="L11"/>
  <c r="L10" s="1"/>
  <c r="L9" s="1"/>
  <c r="L8" s="1"/>
  <c r="L102" s="1"/>
  <c r="L19"/>
  <c r="M93"/>
  <c r="M92" s="1"/>
  <c r="N93"/>
  <c r="N92" s="1"/>
  <c r="O93"/>
  <c r="O92" s="1"/>
  <c r="L93"/>
  <c r="L92" s="1"/>
  <c r="M69"/>
  <c r="M68" s="1"/>
  <c r="M67" s="1"/>
  <c r="M66" s="1"/>
  <c r="N69"/>
  <c r="N68" s="1"/>
  <c r="N67" s="1"/>
  <c r="N66" s="1"/>
  <c r="O69"/>
  <c r="O68" s="1"/>
  <c r="O67" s="1"/>
  <c r="O66" s="1"/>
  <c r="L69"/>
  <c r="L68" s="1"/>
  <c r="L67" s="1"/>
  <c r="L66" s="1"/>
  <c r="M64"/>
  <c r="M63" s="1"/>
  <c r="M62" s="1"/>
  <c r="M61" s="1"/>
  <c r="N64"/>
  <c r="N63" s="1"/>
  <c r="N62" s="1"/>
  <c r="N61" s="1"/>
  <c r="O64"/>
  <c r="O63" s="1"/>
  <c r="O62" s="1"/>
  <c r="O61" s="1"/>
  <c r="L64"/>
  <c r="L63" s="1"/>
  <c r="L62" s="1"/>
  <c r="L61" s="1"/>
  <c r="M56"/>
  <c r="M55" s="1"/>
  <c r="N56"/>
  <c r="N55" s="1"/>
  <c r="O56"/>
  <c r="O55" s="1"/>
  <c r="L56"/>
  <c r="L55" s="1"/>
  <c r="M48"/>
  <c r="M47" s="1"/>
  <c r="M46" s="1"/>
  <c r="N48"/>
  <c r="N47" s="1"/>
  <c r="N46" s="1"/>
  <c r="O48"/>
  <c r="O47" s="1"/>
  <c r="O46" s="1"/>
  <c r="L48"/>
  <c r="L47" s="1"/>
  <c r="L46" s="1"/>
  <c r="M18"/>
  <c r="M17" s="1"/>
  <c r="M43"/>
  <c r="N43"/>
  <c r="O43"/>
  <c r="L43"/>
  <c r="M29"/>
  <c r="N29"/>
  <c r="O29"/>
  <c r="L29"/>
  <c r="M22"/>
  <c r="N22"/>
  <c r="O22"/>
  <c r="L22"/>
  <c r="M19"/>
  <c r="N19"/>
  <c r="N18" s="1"/>
  <c r="N17" s="1"/>
  <c r="O19"/>
  <c r="O18" s="1"/>
  <c r="O17" s="1"/>
  <c r="M11"/>
  <c r="M10" s="1"/>
  <c r="M9" s="1"/>
  <c r="M8" s="1"/>
  <c r="M102" s="1"/>
  <c r="N11"/>
  <c r="N10" s="1"/>
  <c r="N9" s="1"/>
  <c r="O11"/>
  <c r="O10" s="1"/>
  <c r="O9" s="1"/>
  <c r="O8" s="1"/>
  <c r="O102" s="1"/>
  <c r="Q24"/>
  <c r="Q35"/>
  <c r="Q75"/>
  <c r="Q76"/>
  <c r="Q83"/>
  <c r="Q84"/>
  <c r="Q91"/>
  <c r="Q95"/>
  <c r="Q12"/>
  <c r="P13"/>
  <c r="Q13" s="1"/>
  <c r="P14"/>
  <c r="Q14" s="1"/>
  <c r="P15"/>
  <c r="Q15" s="1"/>
  <c r="P16"/>
  <c r="Q16" s="1"/>
  <c r="P20"/>
  <c r="Q20" s="1"/>
  <c r="P21"/>
  <c r="Q21" s="1"/>
  <c r="P23"/>
  <c r="Q23" s="1"/>
  <c r="P24"/>
  <c r="P25"/>
  <c r="Q25" s="1"/>
  <c r="P26"/>
  <c r="Q26" s="1"/>
  <c r="P27"/>
  <c r="Q27" s="1"/>
  <c r="P28"/>
  <c r="Q28" s="1"/>
  <c r="P30"/>
  <c r="Q30" s="1"/>
  <c r="P31"/>
  <c r="Q31" s="1"/>
  <c r="P32"/>
  <c r="Q32" s="1"/>
  <c r="P33"/>
  <c r="Q33" s="1"/>
  <c r="P34"/>
  <c r="Q34" s="1"/>
  <c r="P35"/>
  <c r="P36"/>
  <c r="Q36" s="1"/>
  <c r="P37"/>
  <c r="Q37" s="1"/>
  <c r="P38"/>
  <c r="Q38" s="1"/>
  <c r="P39"/>
  <c r="Q39" s="1"/>
  <c r="P40"/>
  <c r="Q40" s="1"/>
  <c r="P41"/>
  <c r="Q41" s="1"/>
  <c r="P42"/>
  <c r="Q42" s="1"/>
  <c r="P49"/>
  <c r="Q49" s="1"/>
  <c r="P50"/>
  <c r="Q50" s="1"/>
  <c r="P51"/>
  <c r="Q51" s="1"/>
  <c r="P52"/>
  <c r="Q52" s="1"/>
  <c r="P53"/>
  <c r="Q53" s="1"/>
  <c r="P54"/>
  <c r="Q54" s="1"/>
  <c r="P57"/>
  <c r="Q57" s="1"/>
  <c r="P58"/>
  <c r="Q58" s="1"/>
  <c r="P72"/>
  <c r="Q72" s="1"/>
  <c r="P73"/>
  <c r="Q73" s="1"/>
  <c r="P74"/>
  <c r="Q74" s="1"/>
  <c r="P75"/>
  <c r="P76"/>
  <c r="P77"/>
  <c r="Q77" s="1"/>
  <c r="P78"/>
  <c r="Q78" s="1"/>
  <c r="P79"/>
  <c r="Q79" s="1"/>
  <c r="P80"/>
  <c r="Q80" s="1"/>
  <c r="P81"/>
  <c r="Q81" s="1"/>
  <c r="P82"/>
  <c r="Q82" s="1"/>
  <c r="P83"/>
  <c r="P84"/>
  <c r="P85"/>
  <c r="Q85" s="1"/>
  <c r="P86"/>
  <c r="Q86" s="1"/>
  <c r="P87"/>
  <c r="Q87" s="1"/>
  <c r="P88"/>
  <c r="Q88" s="1"/>
  <c r="P89"/>
  <c r="Q89" s="1"/>
  <c r="P90"/>
  <c r="Q90" s="1"/>
  <c r="P91"/>
  <c r="P94"/>
  <c r="Q94" s="1"/>
  <c r="P95"/>
  <c r="P96"/>
  <c r="Q96" s="1"/>
  <c r="P97"/>
  <c r="Q97" s="1"/>
  <c r="P12"/>
  <c r="C16" i="48"/>
  <c r="D16"/>
  <c r="E16"/>
  <c r="B16"/>
  <c r="G13"/>
  <c r="G11"/>
  <c r="G9"/>
  <c r="F13"/>
  <c r="F11"/>
  <c r="F9"/>
  <c r="C8"/>
  <c r="D8"/>
  <c r="E8"/>
  <c r="B8"/>
  <c r="C17" i="5"/>
  <c r="D17"/>
  <c r="E17"/>
  <c r="B17"/>
  <c r="G29"/>
  <c r="F29"/>
  <c r="G27"/>
  <c r="F27"/>
  <c r="G25"/>
  <c r="F25"/>
  <c r="G22"/>
  <c r="F22"/>
  <c r="G20"/>
  <c r="F20"/>
  <c r="G18"/>
  <c r="F18"/>
  <c r="C8"/>
  <c r="D8"/>
  <c r="E8"/>
  <c r="B8"/>
  <c r="G15"/>
  <c r="F15"/>
  <c r="G13"/>
  <c r="F13"/>
  <c r="G11"/>
  <c r="F11"/>
  <c r="G9"/>
  <c r="F9"/>
  <c r="C31" l="1"/>
  <c r="D31"/>
  <c r="G17"/>
  <c r="E31"/>
  <c r="F17"/>
  <c r="B31"/>
  <c r="N8" i="8"/>
  <c r="N102" s="1"/>
  <c r="A5" i="102"/>
  <c r="A4"/>
  <c r="A5" i="101"/>
  <c r="A4"/>
  <c r="A4" i="67" l="1"/>
  <c r="B4" i="71"/>
  <c r="A5" i="86"/>
  <c r="A4" i="26"/>
  <c r="A4" i="53"/>
  <c r="A4" i="22"/>
  <c r="C4" i="84"/>
  <c r="A4" i="47"/>
  <c r="B4" i="98"/>
  <c r="B5" i="100"/>
  <c r="A4" i="88"/>
  <c r="B4" i="87"/>
  <c r="A5" i="80"/>
  <c r="A22" s="1"/>
  <c r="A43" s="1"/>
  <c r="B4" i="68"/>
  <c r="A4" i="8"/>
  <c r="A4" i="54"/>
  <c r="A4" i="48"/>
  <c r="A4" i="5"/>
  <c r="B3" i="97" l="1"/>
  <c r="A3" i="67"/>
  <c r="B3" i="71"/>
  <c r="A3" i="86"/>
  <c r="A3" i="26"/>
  <c r="A3" i="53"/>
  <c r="A3" i="22"/>
  <c r="C3" i="84"/>
  <c r="A3" i="47"/>
  <c r="B3" i="98"/>
  <c r="B4" i="100"/>
  <c r="A3" i="88"/>
  <c r="B3" i="87"/>
  <c r="A4" i="80"/>
  <c r="A21" s="1"/>
  <c r="A42" s="1"/>
  <c r="B3" i="68"/>
  <c r="A3" i="8"/>
  <c r="A3" i="54"/>
  <c r="A3" i="48"/>
  <c r="A3" i="5"/>
  <c r="I34" i="97" l="1"/>
  <c r="E34"/>
  <c r="I33"/>
  <c r="E33"/>
  <c r="I32"/>
  <c r="E32"/>
  <c r="H31"/>
  <c r="G31"/>
  <c r="F31"/>
  <c r="I31" s="1"/>
  <c r="D31"/>
  <c r="I30"/>
  <c r="E30"/>
  <c r="I29"/>
  <c r="E29"/>
  <c r="I28"/>
  <c r="E28"/>
  <c r="H27"/>
  <c r="G27"/>
  <c r="F27"/>
  <c r="I27" s="1"/>
  <c r="D27"/>
  <c r="I26"/>
  <c r="E26"/>
  <c r="I25"/>
  <c r="H24"/>
  <c r="G24"/>
  <c r="D24"/>
  <c r="I22"/>
  <c r="I21"/>
  <c r="E21"/>
  <c r="I20"/>
  <c r="E20"/>
  <c r="H19"/>
  <c r="G19"/>
  <c r="F19"/>
  <c r="I19" s="1"/>
  <c r="D19"/>
  <c r="I18"/>
  <c r="E18"/>
  <c r="I17"/>
  <c r="E17"/>
  <c r="I16"/>
  <c r="E16"/>
  <c r="H15"/>
  <c r="G15"/>
  <c r="G36" s="1"/>
  <c r="F15"/>
  <c r="I15" s="1"/>
  <c r="D15"/>
  <c r="I14"/>
  <c r="E14"/>
  <c r="I13"/>
  <c r="H12"/>
  <c r="H36" s="1"/>
  <c r="D36"/>
  <c r="E15" l="1"/>
  <c r="E19"/>
  <c r="F24"/>
  <c r="I24" s="1"/>
  <c r="E27"/>
  <c r="E31"/>
  <c r="I12" l="1"/>
  <c r="E12"/>
  <c r="I36" l="1"/>
  <c r="E36"/>
</calcChain>
</file>

<file path=xl/sharedStrings.xml><?xml version="1.0" encoding="utf-8"?>
<sst xmlns="http://schemas.openxmlformats.org/spreadsheetml/2006/main" count="1943" uniqueCount="881">
  <si>
    <t>(3)</t>
  </si>
  <si>
    <t>(4)</t>
  </si>
  <si>
    <t>(5)</t>
  </si>
  <si>
    <t>(7)</t>
  </si>
  <si>
    <t>(8)</t>
  </si>
  <si>
    <t>(9)</t>
  </si>
  <si>
    <t>(6)</t>
  </si>
  <si>
    <t>(10)</t>
  </si>
  <si>
    <t>(11)</t>
  </si>
  <si>
    <t>(12)</t>
  </si>
  <si>
    <t>(13)</t>
  </si>
  <si>
    <t>(14)</t>
  </si>
  <si>
    <t>AI</t>
  </si>
  <si>
    <t>DENOMINACIÓN</t>
  </si>
  <si>
    <t>FÍSICO</t>
  </si>
  <si>
    <t>R      E      S      U      L      T      A      D      O      S</t>
  </si>
  <si>
    <t>DESCRIPCIÓN</t>
  </si>
  <si>
    <t>CARACTERÍSTICAS</t>
  </si>
  <si>
    <t xml:space="preserve">CAPÍTULO   </t>
  </si>
  <si>
    <t xml:space="preserve">DELEGACIÓN  </t>
  </si>
  <si>
    <t>COLONIA</t>
  </si>
  <si>
    <t>EJERCIDO</t>
  </si>
  <si>
    <t>A)</t>
  </si>
  <si>
    <t>B)</t>
  </si>
  <si>
    <t xml:space="preserve"> BENEFICIARIO</t>
  </si>
  <si>
    <t xml:space="preserve"> TOTAL</t>
  </si>
  <si>
    <t>DESTINO DEL GASTO</t>
  </si>
  <si>
    <t>MODIFICADO</t>
  </si>
  <si>
    <t>UNIDAD
DE
MEDIDA</t>
  </si>
  <si>
    <t>ALCANZADO
(2)</t>
  </si>
  <si>
    <t>RENDIMIENTOS
FINANCIEROS</t>
  </si>
  <si>
    <t>NOMBRE DEL FIDEICOMISO</t>
  </si>
  <si>
    <t>SALDO</t>
  </si>
  <si>
    <t>GASTO</t>
  </si>
  <si>
    <t>INGRESO</t>
  </si>
  <si>
    <t>PARTIDA</t>
  </si>
  <si>
    <t>FECHA DE PUBLICACIÓN DE REGLAS DE OPERACIÓN</t>
  </si>
  <si>
    <t>PPD PRESUPUESTO PARTICIPATIVO PARA LAS DELEGACIONES</t>
  </si>
  <si>
    <t>PROYECTO</t>
  </si>
  <si>
    <t>COLONIA O PUEBLO ORIGINARIO</t>
  </si>
  <si>
    <t>AVANCE DEL
 PROYECTO
 (%)</t>
  </si>
  <si>
    <t xml:space="preserve"> EJERCIDO
3</t>
  </si>
  <si>
    <t>F</t>
  </si>
  <si>
    <t>SF</t>
  </si>
  <si>
    <t>FI</t>
  </si>
  <si>
    <t>DEVENGADO
(2)</t>
  </si>
  <si>
    <t>EJERCIDO
(3)</t>
  </si>
  <si>
    <t>ALCANZADO
(3)</t>
  </si>
  <si>
    <t>AVANCE %</t>
  </si>
  <si>
    <t>3/1*100
=(4)</t>
  </si>
  <si>
    <t>3/2*100
=(5)</t>
  </si>
  <si>
    <t>DEVENGADO
(8)</t>
  </si>
  <si>
    <t>EJERCIDO
(9)</t>
  </si>
  <si>
    <t>FUENTE DE
FINANCIAMIENTO</t>
  </si>
  <si>
    <t>DATOS GENERALES DEL FIDEICOMISO</t>
  </si>
  <si>
    <t>DISPONIBILIDAD PRESUPUESTAL DEL FIDEICOMISO</t>
  </si>
  <si>
    <t>Disponibilidad de Recursos al Finalizar el Trimestre Anterior: (11)</t>
  </si>
  <si>
    <t>Disponibilidad de Recursos al Finalizar el Trimestre de Referencia: (12)</t>
  </si>
  <si>
    <t>Variación de la Disponibilidad: (13)</t>
  </si>
  <si>
    <t>ESTADO FINANCIERO DEL FIDEICOMISO</t>
  </si>
  <si>
    <t>Activo: (14)</t>
  </si>
  <si>
    <t>Pasivo: (15)</t>
  </si>
  <si>
    <t>Capital: (16)</t>
  </si>
  <si>
    <t>AVANCE PRESUPUESTAL DEL FIDEICOMISO</t>
  </si>
  <si>
    <t>Naturaleza del Gasto:  (17)</t>
  </si>
  <si>
    <t>Destino del Gasto: (18)</t>
  </si>
  <si>
    <t>Monto Ejercido (19)</t>
  </si>
  <si>
    <t>PP</t>
  </si>
  <si>
    <t>ECG-1 EVOLUCIÓN PRESUPUESTAL POR CAPÍTULO DE GASTO CON DÍGITO IDENTIFICADOR 1</t>
  </si>
  <si>
    <t>ECG-2 EVOLUCIÓN PRESUPUESTAL POR CAPÍTULO DE GASTO CON DÍGITO IDENTIFICADOR  2</t>
  </si>
  <si>
    <t>ADS-1 AYUDAS, DONATIVOS Y SUBSIDIOS</t>
  </si>
  <si>
    <t>TOTAL URG (9)</t>
  </si>
  <si>
    <t>ADS-2  AYUDAS, DONATIVOS Y SUBSIDIOS A FIDEICOMISOS</t>
  </si>
  <si>
    <t>EAP EVOLUCIÓN DE LAS ADECUACIONES PRESUPUESTALES</t>
  </si>
  <si>
    <t>SAP   PROGRAMAS QUE OTORGAN SUBSIDIOS Y APOYOS A LA POBLACIÓN</t>
  </si>
  <si>
    <t>EPC EVOLUCIÓN PRESUPUESTAL DE PARTIDAS CENTRALIZADAS O CONSOLIDADAS</t>
  </si>
  <si>
    <t>FIC  FIDEICOMISOS CONSTITUIDOS</t>
  </si>
  <si>
    <t>EJE</t>
  </si>
  <si>
    <t>APP-1 AVANCE PROGRAMÁTICO-PRESUPUESTAL DE ACTIVIDADES INSTITUCIONALES</t>
  </si>
  <si>
    <t>APP-2  EXPLICACIÓN A LAS VARIACIONES DEL AVANCE PROGRAMÁTICO-PRESUPUESTAL DE ACTIVIDADES INSTITUCIONALES</t>
  </si>
  <si>
    <t>VARIACIÓN</t>
  </si>
  <si>
    <t>APP-3  AVANCE PROGRAMÁTICO-PRESUPUESTAL DE ACTIVIDADES INSTITUCIONALES FINANCIADAS CON RECURSOS DE ORIGEN FEDERAL</t>
  </si>
  <si>
    <t>GASTO CORRIENTE O DE INVERSIÓN</t>
  </si>
  <si>
    <t>APROBADO</t>
  </si>
  <si>
    <t>VARIACIÓN ABSOLUTA: 
 (MODIFICADO-APROBADO)</t>
  </si>
  <si>
    <t>VARIACIÓN %:
((MODIFICADO/APROBADO)-1)*100</t>
  </si>
  <si>
    <t>PRESUPUESTAL   (Pesos con dos decimales)</t>
  </si>
  <si>
    <t>PRESUPUESTO (Pesos con dos decimales)</t>
  </si>
  <si>
    <t>TOTAL GASTO CORRIENTE</t>
  </si>
  <si>
    <t>APROBADO*</t>
  </si>
  <si>
    <t>TOTAL GASTO DE CAPITAL</t>
  </si>
  <si>
    <t xml:space="preserve"> TIPO</t>
  </si>
  <si>
    <t>PAGADO
(4)</t>
  </si>
  <si>
    <t>TOTAL
URG (10)</t>
  </si>
  <si>
    <t>TOTAL URG     (10)</t>
  </si>
  <si>
    <r>
      <t xml:space="preserve">B) </t>
    </r>
    <r>
      <rPr>
        <b/>
        <sz val="8"/>
        <rFont val="Gotham Rounded Book"/>
        <family val="3"/>
      </rPr>
      <t xml:space="preserve">(11)  </t>
    </r>
  </si>
  <si>
    <r>
      <t xml:space="preserve">A) </t>
    </r>
    <r>
      <rPr>
        <b/>
        <sz val="8"/>
        <rFont val="Gotham Rounded Book"/>
        <family val="3"/>
      </rPr>
      <t xml:space="preserve">(10) </t>
    </r>
  </si>
  <si>
    <t>TOTAL URG  (12)</t>
  </si>
  <si>
    <t>DEVENGADO
(5)</t>
  </si>
  <si>
    <t>EJERCIDO
(6)</t>
  </si>
  <si>
    <t>PAGADO
(7)</t>
  </si>
  <si>
    <t>IARCM
(%)
3/8</t>
  </si>
  <si>
    <t>PAGADO
(10)</t>
  </si>
  <si>
    <t>TOTAL URG (19)</t>
  </si>
  <si>
    <t>8/6*100
=(11)</t>
  </si>
  <si>
    <t>8/7*100
=(12)</t>
  </si>
  <si>
    <t>9/6*100
=(13)</t>
  </si>
  <si>
    <t>9/7*100
=(14)</t>
  </si>
  <si>
    <t>PRESUPUESTO  
(Pesos con dos decimales)</t>
  </si>
  <si>
    <t>MONTO
(Pesos con dos decimales)</t>
  </si>
  <si>
    <r>
      <t xml:space="preserve"> PRESUPUESTO 
(Pesos con dos decimales)</t>
    </r>
    <r>
      <rPr>
        <b/>
        <vertAlign val="superscript"/>
        <sz val="8"/>
        <rFont val="Gotham Rounded Book"/>
        <family val="3"/>
      </rPr>
      <t xml:space="preserve"> </t>
    </r>
  </si>
  <si>
    <t>APROBADO
(6)</t>
  </si>
  <si>
    <t xml:space="preserve">PROYECTOS, ACCIONES, O PROGRAMAS </t>
  </si>
  <si>
    <t>CAUSAS DE LAS ADECUACIONES AL PRESUPUESTO</t>
  </si>
  <si>
    <t>ACCIÓN O PROYECTO</t>
  </si>
  <si>
    <t>ORIGINAL
(1)</t>
  </si>
  <si>
    <t>ICPPP
(%)
5/4
(8)</t>
  </si>
  <si>
    <t>TOTAL URG (7)</t>
  </si>
  <si>
    <r>
      <t>DENOMINACIÓN DEL PROGRAMA</t>
    </r>
    <r>
      <rPr>
        <b/>
        <vertAlign val="superscript"/>
        <sz val="9"/>
        <rFont val="Gotham Rounded Book"/>
        <family val="3"/>
      </rPr>
      <t>1/</t>
    </r>
  </si>
  <si>
    <t>TOTAL URG (10)</t>
  </si>
  <si>
    <t>AR  ACCIONES REALIZADAS PARA LA CONSECUCIÓN DE METAS DE LAS ACTIVIDADES INSTITUCIONALES</t>
  </si>
  <si>
    <t>AO</t>
  </si>
  <si>
    <t>UNIDAD DE
MEDIDA</t>
  </si>
  <si>
    <t>METAS</t>
  </si>
  <si>
    <t>ORIGINAL</t>
  </si>
  <si>
    <t>TOTAL URG (8)</t>
  </si>
  <si>
    <t>PRESUPUESTO EJERCIDO
(Pesos con dos decimales)</t>
  </si>
  <si>
    <t>DEVENGADO</t>
  </si>
  <si>
    <t>Estado Analítico del Ejercicio del Presupuesto de Egresos Detallado - LDF</t>
  </si>
  <si>
    <t>(PESOS)</t>
  </si>
  <si>
    <t xml:space="preserve">C O N C E P T O  </t>
  </si>
  <si>
    <t>EGRESOS</t>
  </si>
  <si>
    <t>SUBEJERCICIO</t>
  </si>
  <si>
    <t>PAGADO</t>
  </si>
  <si>
    <t>Clasificación de Servicios Personales por Categoría</t>
  </si>
  <si>
    <t>AMPLIACIONES/
REDUCCIONES</t>
  </si>
  <si>
    <t>A. Personal Administrativo y de Servicio Público</t>
  </si>
  <si>
    <t>B. Magisterio</t>
  </si>
  <si>
    <t>D. Seguridad Pública</t>
  </si>
  <si>
    <t>F. Sentencias Laborales Definitivas</t>
  </si>
  <si>
    <t>I. GASTO NO ETIQUETADO (A+B+C+D+E+F)</t>
  </si>
  <si>
    <t>II. GASTO ETIQUETADO  (A+B+C+D+E+F)</t>
  </si>
  <si>
    <t>TOTAL DEL GASTO EN SERVICIOS PERSONALES III = (I+II)</t>
  </si>
  <si>
    <t>C. Servicios de Salud C = (c1+c2)</t>
  </si>
  <si>
    <t>c1) Personal Administrativo</t>
  </si>
  <si>
    <t>c2) Personal Médico, Paramédico y Afín</t>
  </si>
  <si>
    <t>E. Gastos Asoc. a la Implemt.  de Nvas. Leyes Fed. o Ref. de las Mismas E = (e1+e2)</t>
  </si>
  <si>
    <t>e1 )Nombre del Programa o Ley 1</t>
  </si>
  <si>
    <t>e2) Nombre del Programa o Ley 2</t>
  </si>
  <si>
    <t>APROBADO 
1</t>
  </si>
  <si>
    <t>CAPÍTULO</t>
  </si>
  <si>
    <t>PPI PROGRAMAS Y PROYECTOS DE INVERSIÓN</t>
  </si>
  <si>
    <t>Clave
Proyecto de Inversión</t>
  </si>
  <si>
    <t>Avance Físico
%</t>
  </si>
  <si>
    <t>Presupuesto
(Pesos con dos decimales)</t>
  </si>
  <si>
    <t>Descripción de Acciones Realizadas</t>
  </si>
  <si>
    <t>Aprobado</t>
  </si>
  <si>
    <t>Ejercido</t>
  </si>
  <si>
    <t>Denominación del Proyecto de Inversión</t>
  </si>
  <si>
    <t>APP-4 AVANCE PROGRAMÁTICO-PRESUPUESTAL DE LAS ACCIONES REALIZADAS CON RECURSOS DE ORIGEN FEDERAL</t>
  </si>
  <si>
    <t xml:space="preserve">1/ Se refiere a programas que cuentan con reglas de operación publicadas en la Gaceta Oficial de la Ciudad de México. </t>
  </si>
  <si>
    <t>IAPP INDICADORES ASOCIADOS A PROGRAMAS PRESUPUESTARIOS</t>
  </si>
  <si>
    <t>Nombre del Indicador</t>
  </si>
  <si>
    <t>Objetivo</t>
  </si>
  <si>
    <t>Nivel del Objetivo</t>
  </si>
  <si>
    <t>Tipo de Indicador</t>
  </si>
  <si>
    <t>Método de Cálculo</t>
  </si>
  <si>
    <t>Dimensión a Medir</t>
  </si>
  <si>
    <t>Frecuencia de Medición</t>
  </si>
  <si>
    <t>Unidad de Medida</t>
  </si>
  <si>
    <t>Línea Base</t>
  </si>
  <si>
    <t>Meta Alcanzada al Periodo</t>
  </si>
  <si>
    <t>B)  EXPLICACIÓN A LAS VARIACIONES DEL PRESUPUESTO EJERCIDO RESPECTO DEL DEVENGADO</t>
  </si>
  <si>
    <t>PROGRAMADO
 (1)</t>
  </si>
  <si>
    <t>A)  EXPLICACIÓN A LAS VARIACIONES DEL PRESUPUESTO  DEVENGADO  RESPECTO DEL PROGRAMADO AL PERIODO</t>
  </si>
  <si>
    <t>PROGRAMADO
 (4)</t>
  </si>
  <si>
    <t>PROGRAMADO
 (2)</t>
  </si>
  <si>
    <t>PROGRAMADA</t>
  </si>
  <si>
    <t>PROGRAMADO</t>
  </si>
  <si>
    <t>Programado</t>
  </si>
  <si>
    <t xml:space="preserve">Meta Programada al Periodo </t>
  </si>
  <si>
    <t>PROGRAMADO
2</t>
  </si>
  <si>
    <t>ICMPP
(%)
2/1=(3)</t>
  </si>
  <si>
    <t>A) Causas de las variaciones del Índice de Aplicación de Recursos para la Consecución de Metas (IARCM)</t>
  </si>
  <si>
    <t>AUR ASIGNACIONES ADICIONALES AUTORIZADOS A LAS UNIDADES RESPONSABLES DEL GASTO EN EL 
DECRETO DE PRESUPUESTO DE EGRESOS DE LA CIUDAD DE MÉXICO PARA EL EJERCICIO FISCAL 2018</t>
  </si>
  <si>
    <t>* Se refiere al presupuesto autorizado en los Anexos II y V del Decreto de Presupuesto de Egresos para el ejercicio fiscal 2018.</t>
  </si>
  <si>
    <t>CLAVE Y DENOMINACIÓN DE LA PARTIDA</t>
  </si>
  <si>
    <r>
      <t xml:space="preserve"> PRESUPUESTO 
(Pesos con dos decimales)</t>
    </r>
    <r>
      <rPr>
        <b/>
        <vertAlign val="superscript"/>
        <sz val="9"/>
        <rFont val="Gotham Rounded Book"/>
        <family val="3"/>
      </rPr>
      <t xml:space="preserve"> </t>
    </r>
  </si>
  <si>
    <t>Total URG</t>
  </si>
  <si>
    <t>Pagado</t>
  </si>
  <si>
    <t>Devengado</t>
  </si>
  <si>
    <t>Modificado</t>
  </si>
  <si>
    <t>Alcanzado</t>
  </si>
  <si>
    <t>Original</t>
  </si>
  <si>
    <t>Presupuestal   (Pesos con dos decimales)</t>
  </si>
  <si>
    <t>Físico</t>
  </si>
  <si>
    <t>R      e      s      u      l      t      a      d      o      s</t>
  </si>
  <si>
    <t>Denominación</t>
  </si>
  <si>
    <t>Py</t>
  </si>
  <si>
    <t>RCR EGRESOS POR ACTIVIDAD INSTITUCIONAL CON RECURSOS DE CRÉDITO</t>
  </si>
  <si>
    <t>ASIGNADO</t>
  </si>
  <si>
    <t>Asignaciones Previstas en el Artículo 14 del Decreto de Presupuesto de Egresos para el Ejercicio Fiscal 2018</t>
  </si>
  <si>
    <t>NÚMERO DE BENEFICIARIOS</t>
  </si>
  <si>
    <t>DESCRIPCIÓN ESPECIFICA</t>
  </si>
  <si>
    <t>APR-1 ACCIONES DEL PROGRAMA DE RECONSTRUCCIÓN DE LA CIUDAD DE MÉXICO</t>
  </si>
  <si>
    <t>OR</t>
  </si>
  <si>
    <t>APR-2 OTRAS ACCIONES DEL PROGRAMA DE RECONSTRUCCIÓN DE LA CIUDAD DE MÉXICO</t>
  </si>
  <si>
    <t>ACCIONES APROBADAS POR LA COMISIÓN PARA LA RECONSTRUCCIÓN, RECUPERACIÓN Y TRANSFORMACIÓN DE LA CIUDAD DE MÉXICO EN UNA CDMX CADA VEZ MÁS RESILIENTE</t>
  </si>
  <si>
    <t>OTRAS ACCIONES APROBADAS CONFORME A LEY PARA LA RECONSTRUCCIÓN, RECUPERACIÓN Y TRANSFORMACIÓN DE LA CIUDAD DE MÉXICO EN UNA CADA VEZ MAS RESILIENTE</t>
  </si>
  <si>
    <t>DG</t>
  </si>
  <si>
    <t>MODIFICADO
(7)</t>
  </si>
  <si>
    <t>Total URG (8)</t>
  </si>
  <si>
    <t>(5)=1-2</t>
  </si>
  <si>
    <t>(6)=2-3</t>
  </si>
  <si>
    <t>Del 1 de enero al 30 de septiembre de 2018 (2)</t>
  </si>
  <si>
    <t xml:space="preserve">Titular: </t>
  </si>
  <si>
    <t xml:space="preserve">Responsable: </t>
  </si>
  <si>
    <t>Lic. Evangelina Hernández Duarte</t>
  </si>
  <si>
    <t>Verónica Martínez García</t>
  </si>
  <si>
    <t>Directora de Administración</t>
  </si>
  <si>
    <t>UNIDAD RESPONSABLE DEL GASTO:  35 C0 01 SECRETARÍA DE DESARROLLO RURAL Y EQUIDAD PARA LAS COMUNIDADES</t>
  </si>
  <si>
    <t>INFORME DE AVANCE TRIMESTRAL</t>
  </si>
  <si>
    <t>PERÍODO: ENERO - SEPTIEMBRE 2018</t>
  </si>
  <si>
    <t>Equidad  e inclusión social para el desarrollo humano</t>
  </si>
  <si>
    <t>Gobierno</t>
  </si>
  <si>
    <t>Justicia</t>
  </si>
  <si>
    <t>Derechos humanos</t>
  </si>
  <si>
    <t>Formación y especialización para la igualdad de género</t>
  </si>
  <si>
    <t>Persona</t>
  </si>
  <si>
    <t>Acciones encaminadas al acceso a la justicia con equidad social y derechos humanos para los pueblos indígenas</t>
  </si>
  <si>
    <t>S025</t>
  </si>
  <si>
    <t>Programa de Equidad para los Pueblos Indígenas, Originarios y comunidades de distinto origen nacional</t>
  </si>
  <si>
    <t>Acciones encaminadas al acceso a la justicia y derechos humanos a la población Huéspedes y Migrante</t>
  </si>
  <si>
    <t>S026</t>
  </si>
  <si>
    <t>Programa de Ciudad Hospitalaria, Intercultural y de Atención a Migrantes</t>
  </si>
  <si>
    <t>Desarrollo Social</t>
  </si>
  <si>
    <t>Protección Social</t>
  </si>
  <si>
    <t>Alimentación y nutrición</t>
  </si>
  <si>
    <t>Espacios de impulso agroalimentario</t>
  </si>
  <si>
    <t>Ayuda</t>
  </si>
  <si>
    <t>S032</t>
  </si>
  <si>
    <t>Programa de Cultura Alimentaria, Artesanal, Vinculación comercial y Fomento de la Interculturalidad y de la Ruralidad</t>
  </si>
  <si>
    <t>Indígenas</t>
  </si>
  <si>
    <t>Atención a la infancia y adolescencia indígena</t>
  </si>
  <si>
    <t>Fortalecimiento y apoyo a pueblos originarios</t>
  </si>
  <si>
    <t>S029</t>
  </si>
  <si>
    <t xml:space="preserve">Programa de Fortalecimiento y Apoyo a Pueblos Originarios </t>
  </si>
  <si>
    <t>Fortalecimiento y desarrollo de la medicina tradicional y Herbolaria</t>
  </si>
  <si>
    <t>S028</t>
  </si>
  <si>
    <t>Programa de Recuperación de la Medicina Tradicional  y Herbolaria</t>
  </si>
  <si>
    <t>Otros grupos Vulnerables</t>
  </si>
  <si>
    <t>Acciones encaminadas a una equidad para los pueblos indígenas y comunidades étnicas</t>
  </si>
  <si>
    <t>Acciones para el fomento y desarrollo de las convivencias interculturales y pluriétnicas</t>
  </si>
  <si>
    <t xml:space="preserve">Fomento de la ciudad hospitalaria e intercultural </t>
  </si>
  <si>
    <t>Gestión social a huéspedes, migrantes y sus familiares</t>
  </si>
  <si>
    <t xml:space="preserve">Impulso a la mujer huésped y migrante </t>
  </si>
  <si>
    <t>S027</t>
  </si>
  <si>
    <t>Programa de Equidad para la Mujer Rural, Indígena, Huésped y Migrante</t>
  </si>
  <si>
    <t>Información y orientación vía telefónica a la población migrante</t>
  </si>
  <si>
    <t>Proyectos productivos para migrantes y familiares</t>
  </si>
  <si>
    <t>Otras de Seguridad Social y Asistencia Social</t>
  </si>
  <si>
    <t>Ayudas integrales a la población rural</t>
  </si>
  <si>
    <t>S030</t>
  </si>
  <si>
    <t xml:space="preserve">Programa de Desarrollo Agropecuario y Rural </t>
  </si>
  <si>
    <t>Desarrollo Económico Sustentable</t>
  </si>
  <si>
    <t>Agropecuaria, Silvicultura, Pesca y Caza</t>
  </si>
  <si>
    <t>Agropecuaria</t>
  </si>
  <si>
    <t>Fomento a la agricultura urbana</t>
  </si>
  <si>
    <t>S031</t>
  </si>
  <si>
    <t xml:space="preserve">Programa de Agricultura Sustentable a Pequeña Escala </t>
  </si>
  <si>
    <t>Fomento a la producción orgánica</t>
  </si>
  <si>
    <t>Fomento de mejoramiento de traspatios</t>
  </si>
  <si>
    <t>Otras industrias y otros asuntos económicos</t>
  </si>
  <si>
    <t>Otros asuntos económicos</t>
  </si>
  <si>
    <t>Mujer indígena y pueblos originarios</t>
  </si>
  <si>
    <t>Impulso a la mujer rural</t>
  </si>
  <si>
    <t>Gobernabilidad, Seguridad y Protección Ciudadana</t>
  </si>
  <si>
    <t>Asuntos de Orden Público y de Seguridad Interior</t>
  </si>
  <si>
    <t>Protección Civil</t>
  </si>
  <si>
    <t>Gestión integral del riesgo en materia de protección civil</t>
  </si>
  <si>
    <t>Acción</t>
  </si>
  <si>
    <t xml:space="preserve">Desarrollo Económico </t>
  </si>
  <si>
    <t>Acciones de apoyo a productores afectados por contingencias climatológicas</t>
  </si>
  <si>
    <t>Acciones de prevención y manejo de riesgos</t>
  </si>
  <si>
    <t>Acciones encaminadas a la organización, capacitación y promotores de fomento agropecuario</t>
  </si>
  <si>
    <t>Acciones enfocadas al soporte agropecuario y acuícola</t>
  </si>
  <si>
    <t>Acciones para fortalecer la infraestructura hidroagrícola</t>
  </si>
  <si>
    <t>Acciones para la preservación de cultivos nativos</t>
  </si>
  <si>
    <t>Acciones para  sustentabilidad de los recursos naturales</t>
  </si>
  <si>
    <t>Fomento a la inversión en equipamiento e infraestructura</t>
  </si>
  <si>
    <t>Apoyo</t>
  </si>
  <si>
    <t>Fomento al desarrollo de las actividades agropecuarias y agroindustrias</t>
  </si>
  <si>
    <t>Operación del Sistema de Información y Estadística y Geográfica de Sector Rural</t>
  </si>
  <si>
    <t>Promoción y fomento de la comercialización y proyectos especiales</t>
  </si>
  <si>
    <t>Turismo</t>
  </si>
  <si>
    <t>Promoción y participación en ferias y expos de producción agropecuaria y artesanal</t>
  </si>
  <si>
    <t>Evento</t>
  </si>
  <si>
    <t>Turismo alternativo</t>
  </si>
  <si>
    <t>S033</t>
  </si>
  <si>
    <t xml:space="preserve">Programa de Turismo Alternativo y Patrimonial </t>
  </si>
  <si>
    <t>Producción de hortalizas</t>
  </si>
  <si>
    <t>Recuperación de suelos osciosos en la zona rural de la Ciudad de México</t>
  </si>
  <si>
    <t>Hectárea</t>
  </si>
  <si>
    <t>FONDO, CONVENIO, SUBSIDIO O PARTICIPACIÓN: CONVENIO DE COORDINACIÓN PARA EL DESARROLLO RURAL SUSTENTABLE CON LA SECRETARÍA DE AGRICULTURA, GANADERÍA, DESARROLLO RURAL, PESCA Y ALIMENTACIÓN (SAGARPA)  2018</t>
  </si>
  <si>
    <t>FONDO, CONVENIO, SUBSIDIO O PARTICIPACIÓN: FONDO DE APOYO A MIGRANTES 2018</t>
  </si>
  <si>
    <t>FONDO, CONVENIO, SUBSIDIO O PARTICIPACIÓN: PARTICIPACIONES A ENTIDADES FEDERATIVAS Y MUNICIPIOS</t>
  </si>
  <si>
    <t xml:space="preserve">ACCIONES REALIZADAS CON RECURSOS DE ORIGEN FEDERAL: </t>
  </si>
  <si>
    <t>PRESUPUESTO (Pesos)</t>
  </si>
  <si>
    <t>30</t>
  </si>
  <si>
    <r>
      <t xml:space="preserve">Objetivo: </t>
    </r>
    <r>
      <rPr>
        <sz val="10"/>
        <rFont val="Gotham Rounded Book"/>
      </rPr>
      <t xml:space="preserve">Contribuir a minimizar la brecha de género a partir de acciones afirmativas que permitan una mejora en la calidad de vida de las mujeres indígenas, rurales, huéspedes y migrantes </t>
    </r>
  </si>
  <si>
    <t>Personas</t>
  </si>
  <si>
    <t>98</t>
  </si>
  <si>
    <t>42</t>
  </si>
  <si>
    <r>
      <rPr>
        <b/>
        <sz val="9"/>
        <rFont val="Gotham Rounded Book"/>
      </rPr>
      <t xml:space="preserve">Objetivo: </t>
    </r>
    <r>
      <rPr>
        <b/>
        <sz val="9"/>
        <rFont val="Gotham Rounded Book"/>
        <family val="3"/>
      </rPr>
      <t>Promover y apoyar acciones encaminadas al acceso a la justicia con equidad social y derechos humanos para los pueblos indígenas mediante talleres temáticos, ayudas para la liberación de indígenas en prisión y funcionamiento de la red de intérpretes-traductores en leguas indígenas nacionales en la CDMX.</t>
    </r>
  </si>
  <si>
    <t>3200</t>
  </si>
  <si>
    <t>909</t>
  </si>
  <si>
    <r>
      <t>Objetivo:</t>
    </r>
    <r>
      <rPr>
        <b/>
        <sz val="9"/>
        <rFont val="Gotham Rounded Book"/>
        <family val="3"/>
      </rPr>
      <t xml:space="preserve"> Contribuir a garantizar el ejercicio de los derechos de las personas en movilidad humana que residen o transitan por la Ciudad de México, a través de transferencias monetarias, trámites y servicios.</t>
    </r>
  </si>
  <si>
    <t>485</t>
  </si>
  <si>
    <t>0</t>
  </si>
  <si>
    <r>
      <rPr>
        <b/>
        <sz val="9"/>
        <rFont val="Gotham Rounded Book"/>
      </rPr>
      <t xml:space="preserve">Objetivo: </t>
    </r>
    <r>
      <rPr>
        <b/>
        <sz val="9"/>
        <rFont val="Gotham Rounded Book"/>
        <family val="3"/>
      </rPr>
      <t>Ayudas económicas para paseos, proyectos, servicios, eventos, capacitaciones o talleres que den atención a niñas, niños y adolescentes indígenas.
Apoyar a la población infantil y adolescente fortaleciendo su identidad indígena y originaria, e incenitvando su permanencia escolar.</t>
    </r>
  </si>
  <si>
    <t>44</t>
  </si>
  <si>
    <r>
      <rPr>
        <b/>
        <sz val="9"/>
        <rFont val="Gotham Rounded Book"/>
      </rPr>
      <t>Objetivo:</t>
    </r>
    <r>
      <rPr>
        <b/>
        <sz val="9"/>
        <rFont val="Gotham Rounded Book"/>
        <family val="3"/>
      </rPr>
      <t xml:space="preserve"> Fortalecer la identidad y los procesos comunitarios de los pueblos originarios de la Ciudad de México a través de ayudas a proyectos culturales, mediante transferencias monetarias para contribuir a contrarrestar el estado de marginación en el que se encuentran.</t>
    </r>
  </si>
  <si>
    <t>112</t>
  </si>
  <si>
    <t>60</t>
  </si>
  <si>
    <r>
      <rPr>
        <b/>
        <sz val="9"/>
        <rFont val="Gotham Rounded Book"/>
      </rPr>
      <t xml:space="preserve">Objetivo: </t>
    </r>
    <r>
      <rPr>
        <b/>
        <sz val="9"/>
        <rFont val="Gotham Rounded Book"/>
        <family val="3"/>
      </rPr>
      <t>Apoyar a curanderas y curanderos que practiquen la medicina tradicional mexicana; a personas productoras de plantas medicinales, así como a personas interesadas en estos temas, que contribuyan a garantizar el derecho a la salud con pertinencia indígena, promoviendo la conservación y práctica de los conocimientos de los pueblos indígenas en materia de salud, a través de ayudas económicas, servicios,
eventos, capacitaciones y talleres.</t>
    </r>
  </si>
  <si>
    <t>226</t>
  </si>
  <si>
    <t>36</t>
  </si>
  <si>
    <r>
      <rPr>
        <b/>
        <sz val="9"/>
        <rFont val="Gotham Rounded Book"/>
      </rPr>
      <t>Objetivo</t>
    </r>
    <r>
      <rPr>
        <b/>
        <sz val="9"/>
        <rFont val="Gotham Rounded Book"/>
        <family val="3"/>
      </rPr>
      <t>: Promover  y  apoyar  acciones  encaminadas  a  una  equidad  para  los  pueblos  indígenas  y  comunidades  étnicas  mediante  ayudas  ante
situaciones emergentes y apoyos para el desarrollo de actividades económicas y productivas.</t>
    </r>
  </si>
  <si>
    <t>1236</t>
  </si>
  <si>
    <t>125</t>
  </si>
  <si>
    <r>
      <rPr>
        <b/>
        <sz val="9"/>
        <rFont val="Gotham Rounded Book"/>
      </rPr>
      <t xml:space="preserve">Objetivo: </t>
    </r>
    <r>
      <rPr>
        <b/>
        <sz val="9"/>
        <rFont val="Gotham Rounded Book"/>
        <family val="3"/>
      </rPr>
      <t xml:space="preserve"> Promover y apoyar acciones para el fomento y desarrollo de las convivencias interculturales y pluriétnicas mediante el fomento a las lenguas y a las culturas de las comunidades, producciones radiofónicas para Radio Raíces y la comunicación comunitaria.</t>
    </r>
  </si>
  <si>
    <r>
      <rPr>
        <b/>
        <sz val="9"/>
        <rFont val="Gotham Rounded Book"/>
      </rPr>
      <t>Objetivo:</t>
    </r>
    <r>
      <rPr>
        <sz val="9"/>
        <rFont val="Gotham Rounded Book"/>
      </rPr>
      <t xml:space="preserve"> Contribuir a garantizar el ejercicio de los derechos de las personas en movilidad humana que residen o transitan por la Ciudad de México, a través de transferencias monetarias, trámites y servicios.</t>
    </r>
  </si>
  <si>
    <t>3400</t>
  </si>
  <si>
    <t>1207</t>
  </si>
  <si>
    <r>
      <rPr>
        <b/>
        <sz val="9"/>
        <rFont val="Gotham Rounded Book"/>
      </rPr>
      <t xml:space="preserve">Objetivo: </t>
    </r>
    <r>
      <rPr>
        <b/>
        <sz val="9"/>
        <rFont val="Gotham Rounded Book"/>
        <family val="3"/>
      </rPr>
      <t xml:space="preserve"> Contribuir a garantizar el ejercicio de los derechos de las personas en movilidad humana que residen o transitan por la Ciudad de México, a través de transferencias monetarias, trámites y servicios.</t>
    </r>
  </si>
  <si>
    <t>500</t>
  </si>
  <si>
    <r>
      <rPr>
        <b/>
        <sz val="9"/>
        <rFont val="Gotham Rounded Book"/>
      </rPr>
      <t>Objetivo:</t>
    </r>
    <r>
      <rPr>
        <b/>
        <sz val="9"/>
        <rFont val="Gotham Rounded Book"/>
        <family val="3"/>
      </rPr>
      <t xml:space="preserve"> Contribuir al desarrollo de proyectos productivos para las mujeres huéspedes, migrantes y sus familias de la Ciudad de México que coadyuven al bienestar y reinserción económica que disminuyan la brecha de desigualdad.</t>
    </r>
  </si>
  <si>
    <t>Atención Telefónica</t>
  </si>
  <si>
    <t>8500</t>
  </si>
  <si>
    <t>2313</t>
  </si>
  <si>
    <r>
      <rPr>
        <b/>
        <sz val="9"/>
        <rFont val="Gotham Rounded Book"/>
      </rPr>
      <t>Objetivo:</t>
    </r>
    <r>
      <rPr>
        <b/>
        <sz val="9"/>
        <rFont val="Gotham Rounded Book"/>
        <family val="3"/>
      </rPr>
      <t xml:space="preserve">  Contribuir a garantizar el ejercicio de los derechos de las personas en movilidad humana que residen o transitan por la Ciudad de México, a través de transferencias monetarias, trámites y servicios.</t>
    </r>
  </si>
  <si>
    <r>
      <rPr>
        <b/>
        <sz val="9"/>
        <rFont val="Gotham Rounded Book"/>
      </rPr>
      <t xml:space="preserve">Objetivo: </t>
    </r>
    <r>
      <rPr>
        <b/>
        <sz val="9"/>
        <rFont val="Gotham Rounded Book"/>
        <family val="3"/>
      </rPr>
      <t>Contribuir a garantizar el ejercicio de los derechos de las personas en movilidad humana que residen o transitan por la Ciudad de México, a través de transferencias monetarias, trámites y servicios.</t>
    </r>
  </si>
  <si>
    <t>100</t>
  </si>
  <si>
    <r>
      <t xml:space="preserve">Objetivo: </t>
    </r>
    <r>
      <rPr>
        <sz val="10"/>
        <rFont val="Gotham Rounded Book"/>
      </rPr>
      <t xml:space="preserve"> Brindar ayudas económicas o en especie o servicios para la satisfacción de necesidades diversas no vinculadas directamente con la producción</t>
    </r>
  </si>
  <si>
    <t>145</t>
  </si>
  <si>
    <t>37</t>
  </si>
  <si>
    <r>
      <t xml:space="preserve">Objetivo:  </t>
    </r>
    <r>
      <rPr>
        <sz val="10"/>
        <rFont val="Gotham Rounded Book"/>
      </rPr>
      <t>Contribuir a disminuir el número de personas con carencia por acceso a la alimentaciónen la Ciudad de México, a través de la entrega de transferencias monetarias e insumos en especie para promover la producción de alimentos a pequeña escala encaminados al autoconsumo y comercialización de excedentes, con lo que se contribuye a cumplir con la Ley de Huertos Urbanos en la Ciudad de México.</t>
    </r>
  </si>
  <si>
    <t>71</t>
  </si>
  <si>
    <t>7</t>
  </si>
  <si>
    <r>
      <t xml:space="preserve">Objetivo: </t>
    </r>
    <r>
      <rPr>
        <sz val="10"/>
        <rFont val="Gotham Rounded Book"/>
      </rPr>
      <t>Contribuir a disminuir el número de personas con carencia por acceso a la alimentaciónen la Ciudad de México, a través de la entrega de transferencias monetarias e insumos en especie para promover la producción de alimentos a pequeña escala encaminados al autoconsumo y comercialización de excedentes, con lo que se contribuye a cumplir con la Ley de Huertos Urbanos en la Ciudad de México.</t>
    </r>
  </si>
  <si>
    <t>305</t>
  </si>
  <si>
    <t>8</t>
  </si>
  <si>
    <t>392</t>
  </si>
  <si>
    <t>24</t>
  </si>
  <si>
    <r>
      <t xml:space="preserve">Objetivo: </t>
    </r>
    <r>
      <rPr>
        <sz val="10"/>
        <rFont val="Gotham Rounded Book"/>
      </rPr>
      <t>Apoyar  a  mujeres  de  pueblos  y  barrios  originarios  y  de  comunidades  indígenas  para  propiciar  su  empoderamiento  económico  mediante actividades productivas; y fortalecer liderazgos que abonen a la disminución de la desigualdad, violencia, exclusión e inequidad social, a través de ayudas económicas, servicios y capacitaciones.</t>
    </r>
  </si>
  <si>
    <t>40</t>
  </si>
  <si>
    <r>
      <t xml:space="preserve"> Objetivo: </t>
    </r>
    <r>
      <rPr>
        <sz val="10"/>
        <rFont val="Gotham Rounded Book"/>
      </rPr>
      <t>Proporcionar ayudas para que instancias gubernamentales federales especializadas realicen proyectos enfocados en la sanidad e inocuidad agropecuaria en la Ciudad de México.</t>
    </r>
  </si>
  <si>
    <r>
      <t xml:space="preserve">Objetivo:  </t>
    </r>
    <r>
      <rPr>
        <sz val="10"/>
        <rFont val="Gotham Rounded Book"/>
      </rPr>
      <t>Otorgar ayudas por contingencias climatológicas o desastres naturales que contribuyan a mitigar el impacto negativo en las unidades de producción de las personas productoras en la zona rural de la Ciudad de México.</t>
    </r>
  </si>
  <si>
    <t>2</t>
  </si>
  <si>
    <t>1</t>
  </si>
  <si>
    <r>
      <t xml:space="preserve">Objetivo: </t>
    </r>
    <r>
      <rPr>
        <sz val="10"/>
        <rFont val="Gotham Rounded Book"/>
      </rPr>
      <t>Proporcionar ayudas para que instancias gubernamentales federales especializadas realicen proyectos enfocados en la sanidad e inocuidad agropecuaria en la Ciudad de México.</t>
    </r>
  </si>
  <si>
    <t>101</t>
  </si>
  <si>
    <t>67</t>
  </si>
  <si>
    <r>
      <t xml:space="preserve">Objetivo:  </t>
    </r>
    <r>
      <rPr>
        <sz val="10"/>
        <rFont val="Gotham Rounded Book"/>
      </rPr>
      <t>Brindar ayudas para la capacitación especializada de las personas productoras en la Ciudad de México para elevar la calidad, cantidad, de los productos a través de mejores prácticas y ecotécnias.  Así como proporcionar ayudas enfocados a información, difusión, monitoreo y seguimiento de las actividades operativas del Programa.</t>
    </r>
  </si>
  <si>
    <t>20</t>
  </si>
  <si>
    <r>
      <t>Objetivo:</t>
    </r>
    <r>
      <rPr>
        <sz val="10"/>
        <rFont val="Gotham Rounded Book"/>
      </rPr>
      <t xml:space="preserve"> Se brindan ayudas para que profesionistas en materia agrícola, pecuaria y en desarrollo rural brinden servicios de extensionismo a las unidades de producción ubicadas en la zona rural de la Ciudad de México.</t>
    </r>
  </si>
  <si>
    <t>4</t>
  </si>
  <si>
    <r>
      <t xml:space="preserve">Objetivo: </t>
    </r>
    <r>
      <rPr>
        <sz val="10"/>
        <rFont val="Gotham Rounded Book"/>
      </rPr>
      <t>Se brindan ayudas para que grupos de personas productoras realicen proyectos enfocados en la mejora del riego agrícola.</t>
    </r>
  </si>
  <si>
    <r>
      <t xml:space="preserve">Objetivo:  </t>
    </r>
    <r>
      <rPr>
        <sz val="10"/>
        <rFont val="Gotham Rounded Book"/>
      </rPr>
      <t>Contribuir a conservar e impulsar el desarrollo agrícola, mediante ayudas a los cultivos nativos en actividades como siembra, cosecha, poscosecha, transformación e industrialización.</t>
    </r>
  </si>
  <si>
    <r>
      <t xml:space="preserve">Objetivo: </t>
    </r>
    <r>
      <rPr>
        <sz val="10"/>
        <rFont val="Gotham Rounded Book"/>
      </rPr>
      <t>Se brindan ayudas para contribuir a la conservación, uso y manejo sustentable de suelo, agua y vegetación utilizados en la producción agropecuaria de la Ciudad de México.</t>
    </r>
  </si>
  <si>
    <t>300</t>
  </si>
  <si>
    <r>
      <t xml:space="preserve">Objetivo:   </t>
    </r>
    <r>
      <rPr>
        <sz val="10"/>
        <rFont val="Gotham Rounded Book"/>
      </rPr>
      <t xml:space="preserve"> Se brindan ayudas para la mejora, especialización, consolidación y/o crecimiento de las unidades de producción acuícolas y agropecuarias. </t>
    </r>
  </si>
  <si>
    <t>498</t>
  </si>
  <si>
    <t>27</t>
  </si>
  <si>
    <r>
      <t xml:space="preserve">Objetivo:  </t>
    </r>
    <r>
      <rPr>
        <sz val="10"/>
        <rFont val="Gotham Rounded Book"/>
      </rPr>
      <t>Fomentar e impulsar el desarrollo agropecuario mediante apoyos a proyectos de producción agrícola, pecuaria, piscícola, transformación e industrialización de productos agropecuarios, mediante la aplicación de mejores prácticas o innovaciones tecnológicas y empleo rural. Promover acciones de información, difusión, monitores y seguimiento a las actividades operativas del Programa</t>
    </r>
  </si>
  <si>
    <r>
      <t xml:space="preserve">Objetivo:   </t>
    </r>
    <r>
      <rPr>
        <sz val="10"/>
        <rFont val="Gotham Rounded Book"/>
      </rPr>
      <t>Realizar acciones para la creación de información y/o estadística detallada de las personas productoras, las actividades agrícolas, pecuarias y acuícolas y las unidades de producción en la zona rural de la Ciudad de México</t>
    </r>
  </si>
  <si>
    <t>35</t>
  </si>
  <si>
    <t>12</t>
  </si>
  <si>
    <r>
      <t xml:space="preserve">Objetivo:  </t>
    </r>
    <r>
      <rPr>
        <sz val="10"/>
        <rFont val="Gotham Rounded Book"/>
      </rPr>
      <t>Promover y Fomentar la comercialización de productos rurales, alimentarios y artesanales a través de apoyos para los procesos mercadológicos</t>
    </r>
  </si>
  <si>
    <t>15</t>
  </si>
  <si>
    <t>6</t>
  </si>
  <si>
    <r>
      <t xml:space="preserve">Objetivo:  </t>
    </r>
    <r>
      <rPr>
        <sz val="10"/>
        <rFont val="Gotham Rounded Book"/>
      </rPr>
      <t>Promover la producción y comercialización agropecuaria y artesanal, a través de Ferias, Expos y Eventos principalmente de productos tradicionales; Realizar acciones de formación, difusión, monitoreo y seguimiento a las actividades operativas del Programa.</t>
    </r>
  </si>
  <si>
    <t>38</t>
  </si>
  <si>
    <r>
      <t xml:space="preserve">Objetivo: </t>
    </r>
    <r>
      <rPr>
        <sz val="10"/>
        <rFont val="Gotham Rounded Book"/>
      </rPr>
      <t>Apoyar mediante ayudas económicas, servicios, eventos, capacitaciones o talleres a personas mayores de edad que habitan en alguno de los 62 pueblos originarios o 36 núcleos agrarios con tierra de la zona rural de la Ciudad de México, para el fortalecimiento del turismo alternativo y patrimonial en la región, promoviendo el aprovechamiento sustentable de sus recursos naturales y expresiones culturales.</t>
    </r>
  </si>
  <si>
    <t>50</t>
  </si>
  <si>
    <r>
      <t xml:space="preserve">Objetivo: </t>
    </r>
    <r>
      <rPr>
        <sz val="10"/>
        <rFont val="Gotham Rounded Book"/>
      </rPr>
      <t xml:space="preserve"> Brindar ayudas para contribuir a la especialización de la producción de hortalizas </t>
    </r>
  </si>
  <si>
    <r>
      <t xml:space="preserve">Objetivo:  </t>
    </r>
    <r>
      <rPr>
        <sz val="10"/>
        <rFont val="Gotham Rounded Book"/>
      </rPr>
      <t xml:space="preserve">Favorecer la implementación de acciones para aumentar el consumo local y la gastronomía tradicional en las 16 delegaciones, con productos agroalimentarios cultivados y transformados en la Ciudad de México. </t>
    </r>
  </si>
  <si>
    <t>199,200</t>
  </si>
  <si>
    <r>
      <t xml:space="preserve">Objetivo: </t>
    </r>
    <r>
      <rPr>
        <sz val="10"/>
        <rFont val="Gotham Rounded Book"/>
      </rPr>
      <t xml:space="preserve"> Favorecer la implementación de acciones para aumentar el consumo local y la gastronomía tradicional en las 16 delegaciones, con productos agroalimentarios cultivados y transformados en la Ciudad de México. </t>
    </r>
  </si>
  <si>
    <t>ALCANZADA JUNIO</t>
  </si>
  <si>
    <t xml:space="preserve"> S025 PROGRAMA DE EQUIDAD PARA LOS PUEBLOS INDÍGENAS, ORIGINARIOS Y COMUNIDADES DE DISTINTO ORIGEN NACIONAL, 2017.</t>
  </si>
  <si>
    <t>31 DE ENERO DE 2018</t>
  </si>
  <si>
    <t xml:space="preserve">IZTACALCO, IZTAPALAPA, COYOACAN, XOCHIMILCO, CUAUHTEMOC, BENITO JUAREZ, TLAHUAC, GUSTAVO A. MADERO, TLALPAN, MIGUEL HIDALGO, MILPA ALTA,  ALVARO OBREGON, VENUSTIANO CARRANZA, </t>
  </si>
  <si>
    <t>LINDAVISTA NORTE, PARAJE BUENA VISTA,  COL AJUSCO HUAYAMILPAS, PANTITLAN, SAN FELIPE DE JESUS, SAN JOSE ACULCO, MOCTEZUMA 1A SECCION, DESARROLLO URBANO, CULHUACAN IX CTM, STA CRUZ ACALPIXCA, SAN GREGORIO, COL BARRIO BAJO, COL NUEVA TENOCHTITLAN, AHUEHUETES,  AJUSCO, ESCUADRON 201, PUEB LA ASUNCION, SN PABLO TEPETLAPA ROMA SUR, AMPLIACION TEPEPAN, AMPLIACION ASTURIAS, NARVARTE, GUADALUPE BARRIO,   UNID S J DE ARAGON SEC V1,  SANTA CATARINA,  COL LOMAS ESTRELLA, EL OLIVO, AMPL SAN MARCOS,  UH CTM CULHUACAN IX A, AMPLIACION TEPEPAN, COLONIA TORRE BLANCA,  GUERRERO, UHAB EJTO CONSTITUCIONALISTA,  LOMAS DE SAN LORENZO,  COL LOS ANGELES, APANOAYA, REAL DEL MORAL , PBLO SAN ANTONIO TECOMITL,HAB LA POLVORILL, BARR XOCHITEPEC
 COL UHAB LOS PICOS 6 B,  MOCTEZUMA 1A SECCION, LOMAS DE BECERRA UH, VILLA DE CORTES</t>
  </si>
  <si>
    <t>PERSONA</t>
  </si>
  <si>
    <t>CIUDAD HOSPITALARIA, INTERCULTURAL Y DE ATENCIÓN A MIGRANTES
S026</t>
  </si>
  <si>
    <t xml:space="preserve">ÁLVARO OBREGÓN: 9, AZCAPOTZALCO: 16,   BENITO JUÁREZ: 16 COYOACÁN: 17, CUAUHTÉMOC: 25,  GUSTAVO A.  MADERO: 31 IZTACALCO: 10,  IZTAPALAPA: 27, MIGUEL HIDALGO: 15, MILPA ALTA: 1,  NO PROPORCIONO: 8 N/A: 1926 TLÁHUAC: 5,  TLALPAN: 6, VENUSTIANO CARRANZA: 10, XOCHIMILCO: 7 </t>
  </si>
  <si>
    <t xml:space="preserve">10 DE MAYO: 3, 2A AMPL SANTIAGO ACAHUANTEPEC: 1, AERONAUTICA MILITAR: 1,   AGRICOLA ORIENTAL: 3,ÁLAMOS: 2;  ALFONSO XII: 1, ALGARÍN: 1,   ALIANZA POPULAR 1,  AMPLIACIÓN SAN PEDRO XALPA: 4, AMPLIACIÓN DANIEL GARZA 1,  AMPLIACIÓN LAS ÁGUILAS: 1, ANAHUAC: 2, ARBOLEDAS DEL SUR: 1, ARGENTINA: 4, BARRIO SAN MARCOS: 1,  BARRIO SAN MIGUEL: 1,  BARRIO SANTA MARTHA: 1, BUENAVISTA 3, 
CAMPESTRE ARAGÓN: 1 CAMPESTRE CHURUBUSCO: 1, CARMEN SERDÁN: 1, CENTRO: 2,CONCORDIA ZARAGOZA: 1,CONSTITUCIÓN DE LA REPÚBLICA: 1, CUCHILLA SAN JUAN DE ARAGÓN: 1, D.M.  NACIONAL: 1, 
DANIEL GARZA 1,  DEL BOSQUE: 1, DEL CARMEN TULYEHUALCO: 1,  DEL VALLE 2, DOCTORES: 1,  EJIDO DE SAN PEDRO MARTIN: 1, EMILIANO ZAPATA: 1, ERMITA VMC: 1, ESCANDÓN: 1,  ESTRELLA SUR: 2,  
EX HIPÓDROMO DE PERALVILLO: 1,  EXHACIENDA COAPA: 1, FUEGO NUEVO: 1, GABRIEL RAMOS MILLAN: 2, GERTRUDIS SANCHEZ: 4, GRANADA: 1,GUADALUPE INSURGENTES: 1, GUADALUPE TEPEYAC: 1, 
GUERRERO 7, INFONAVIT IZTACALCO: 1,JARDINES DE CHURUBUSCO: 1,JARDINES DE SAN LORENZO: 1,JOSE MARIA PINO SUAREZ: 2,JUAN GONZALEZ ROMERO: 1, JUÁREZ: 2,LA HABANA: 2, LA JOYITA: 1,LA POLVORILLA: 1, LA PRADERA II: 2, LA PRECIOSA: 1, LAS PEÑAS: 1,LEYES DE REFORMA: 2,LUIS DONALDO COLOSIO: 2, MAGDALENA DE LAS SALINAS: 1,MARTIN CARRERA: 1,MAZA: 1, MICHOACANA: 1,   MIGUEL HIDALGO: 1, MIXCOAC: 1,  MOCTEZUMA: 1, MORELOS: 2, NARVARTE: 4,NATIVITAS 1,  NIÑOS HÉROES, U.H. SSFA: 1, NONOALCO TLATELOLCO: 2, NUEVA ESPAÑA: 2,  NUEVO BARRIO SAN RAFAEL: 2, OBRERA POPULAR: 1, PANAMERICANA: 1,
PANTALÁN 1, PARAJE EL CABALLITO 1,PATRIMONIO FAMILIAR: 1, PEDREGAL DE CARRASCO: 1,  PEDREGAL DE SAN NICOLÁS 4TA SECCIÓN: 1 PEDREGAL DE SANTO DOMINGO: 2, PENITENCIARIA: 1, PENSIL NORTE: 1,
PERALVILLO: 1,   POLANCO: 1,  POLVORILLA: 2,  PORTALES SUR: 1, PORVENIR: 1, PRADOS CHURUBUSCO: 1,  PRO HOGAR: 1, PUEBLO SAN PEDRO XALPA: 1, PUEBLO STA MARIA TEPEPAN: 1, RECREO: 1,   REFORMA SOCIAL: 1 ROMA: 2, SALVADOR DIAZ MIRON: 1,SAN ÁLVARO: 1, SAN FELIPE TERREMOTOS: 1, SAN FRANCISCO CULHUACAN: 4,SAN JUAN DE ARAGÓN: 3  SAN JUAN IZTAYOAPAN: 1,   SAN JUAN JOYAS: 1, SAN JUANICO: 1, SAN LORENZO LA CEBADA: 1, SAN MARCOS: 1,   SAN MIGUEL CHAPULTEPEC: 1, SAN MIGUEL: 1, SAN NICOLAS TETELCO: 1, SAN PEDRO DE LOS PINOS: 2, SAN PEDRO TOPILEJO: 1,SAN PEDRO XALPA: 1, 
SAN PEDRO ZACATENCO: 1, SAN RAFAEL: 2, SAN SIMON TOLNAHUAC: 2, SANTA ANITA: 1,  SANTA BÁRBARA: 1,  SANTA ISABEL TOLA: 1, SANTA MARÍA LA RIBERA: 1, SANTA MARTHA ACATITLA: 1,  SANTA ROSA
SANTA URSULA XITLA SANTIAGO ATEPETLAC; SANTO DOMINGO: 3, SOLIDARIDAD EL SALADO STAUNAM 1,   TAZINTLA;  TEPEYAC INSURGENTES;  TIZAPAN DE ZARAGOZA 3;  TLAZINTLA; TORELIO GUERRA;  U.H ERMITA ZARAGOZA;   U.H. ALBORADA 1,   U.H.NAHUALTL,  VALLE DE LOS REYES 1,  VALLE DE SAN LORENZO;  VALLLEJO 1,  VERÓNICA ANZURES;  ZENON: 1.  </t>
  </si>
  <si>
    <t>PERSONA
ATENCIÓN TELEFÓNICA</t>
  </si>
  <si>
    <t>S027 PROGRAMA DE EQUIDAD PARA LA MUJER RURAL, INDÍGENA, HUÉSPED Y MIGRANTE. COMPONENTE MUJER INDÍGENA Y PUEBLOS ORIGINARIOS, 2017.</t>
  </si>
  <si>
    <t>GUSTAVO A. MADERO MIGUEL HIDALGO BENITO JUAREZ</t>
  </si>
  <si>
    <t>COL SAN FELIPE DE JESUS SAN FELIPE DE JESUS COL TORREBLANCA MODERNA</t>
  </si>
  <si>
    <t>AYUDA</t>
  </si>
  <si>
    <t>S028 PROGRAMA DE RECUPERACIÓN DE LA MEDICINA TRADICIONAL Y HERBOLARIA, 2017.</t>
  </si>
  <si>
    <t>GUSTAVO A. MADERO IZTAPALAPA BENITO JUAREZ TLALPAN IZTACALCO COYOACAN TLAHUAC</t>
  </si>
  <si>
    <t>TLALPEXCO COLONIA LEYES DE REFORMA 1A SECCION  CAL CAMPAMENTO 2 DE OCTUBRE  PEDREGAL DE SANTO DOMINGO DESARROLLO URBANO QUETZALCOATL COL LA ASUNCION  COL LA ASUNCION  AGRICOLA ORIENTAL LOS PARAJES PEDREGAL DE SANTO DOMINGO COL AMPL SELENE NARVARTE  LOMAS DE PADIERNA</t>
  </si>
  <si>
    <t>S029 PROGRAMA DE FORTALECIMIENTO Y APOYO A PUEBLOS ORIGINARIOS, 2017.</t>
  </si>
  <si>
    <t>TLAHUAC, IZTAPALAPA, MAGDALENA CONTRERAS, VENUSTIANO CARRANZA, BENITO JUAREZ CUAUHTEMOC, MILPA ALTA</t>
  </si>
  <si>
    <t>SAN MIGUEL, DEL MAR, LOS ANGELES APANOAYA,COL SAN BERNABE, AVIACION CIVIL, NARVARTE ORIENTE, GUERRERO,SAN ANTONIO TECOMITL, 2A  SANTIAGO ACAHUALTEPEC</t>
  </si>
  <si>
    <t>S030 PROGRAMA DE DESARROLLO AGROPECUARIO Y RURAL</t>
  </si>
  <si>
    <t>29 DE ENERO DE 2016</t>
  </si>
  <si>
    <t xml:space="preserve">Álvaro Obregón, Cuajimalpa de Morelos, Magdalena Contreras, Milpa Alta, Tláhuac, Tlalpan y Xochimilco </t>
  </si>
  <si>
    <t>DIFERENTES COLONIAS DENTRO DE LAS 16 DELEGACIONES DE LA CIUDAD DE MÉXICO, AUNQUE MAYORITARIAMENTE SE CONCENTRAN EN LAS DELEGACIONES ÁLVARO OBREGÓN, CUAJIMALPA DE MORELOS, LA MAGDALENA CONTRERAS, MILPA ALTA, TLÁHUAC, TLALPAN Y XOCHIMILCO</t>
  </si>
  <si>
    <t xml:space="preserve">S031 AGRICULTURA SUSTENTABLE A PEQUEÑA ESCALA (ASPE) </t>
  </si>
  <si>
    <t>ALVARO OBREGON, AZACAPOTZALCO, BENITO JUAREZ, COYOACAN, CUAUHTEMOC, GUSTAVO A. MADERO, IZTACALCO, IZTAPALAPA, LA MAGDALENA CONTRERAS, MIGUEL HIDALGO, MILPA ALTA, TLAHUAC, TLALPAN, VENUSTIANO CARRANZA, XOCHIMILCO</t>
  </si>
  <si>
    <t>BUENAVISTA, GUERRERO, RICARDO FLORES MAGON, FRAC BENITO JUAREZ LAS CAMPANA, UNID EJERCITO DE ORIENTE II, VEINTE DE NOVIEMBRE, UH LINDAVISTA VALLEJO, UNID PEDREGAL DE CARRASCO, UH VILLAS SANTIAGO, AGRICOLA ORIENTAL, TLAXPANA, DE VALLE, AGRICOLA METROPOLITANA, FRAY SERVANDO OBRERA, MICHOACANA VMC, JARDIN BALBUENA, GUERRERO, COPILCO EL ALTO, CULHUACAN CTM SECCION X, ROMA NORTE, LINDAVISTA NORTE, CUAUHTEMOC, NARVARTE, BARTOLO AMEYALCO, LAS PENAS, UH USCOVI, PASEOS DE TAXQUEÑA, CENTINELA, LA LAGUNA TICOMAN, SAN ALVARO, ARAGON LA VILLA, TORRES DE POTRERO, REYNOSA TAMAULIPAS, NUEVA SANTA MARIA, MAGDALENA MIXHUCA, BARR SAN DIEGO, UH NUMERO 3, SAN BARTOLO CAHUALTONGO, SAN PEDRO XALPA, MAZA, LEYES DE REFORMA 1A SECCION, BARRIO SAN MIGUEL, VILLA LAZARO CARDENAS, SANTA URSULA COAPA, UNID HAB LA DRAGA, SN ANDRES AHUAYUCAN, POPOTLA, SANTIAGO SUR, TRANSITO, PARQUE SAN ANDRES, ZAPATA VELA, SAN ANDRES TETEPILCO, MORELOS, GRANJAS SN ANTONIO ESCUADRON 201, HEROES DE PADIERNA, CERRILLERA REFINERA PENON AZTECA, UH SAN JUAN DE ARAGON 5, PEDREGAL DE SANTA URSULA, PEDREGAL DE LA ZORRA, NARVARTE, EL MOLINO TEZONCO, UH NUMERO 3, VALLE DEL SUR, GUADALUPE TEPEYAC, ARGENTINA ANTIGUA, GRANJAS MEXICO, SAN PEDRO ATOCPAN PUEBLO, UNDEL ARBOLILLO II, GENERAL IGNACIO ZARAGOZA, SAN ANTONIO, SAN BARTOLO CAHUALTONGO, ALAMOS, STA URSULA COAPA, AGRICOLA PANTITLAN, TEZOZOMOC, GOMEZ FARIAS, BARR LA CANDELARIA TICOMAN, ALFONSO XIII, LAS ANIMAS, MAGDALENA MIXHUCA, GUADALUPE CONTRERAS.</t>
  </si>
  <si>
    <t xml:space="preserve">S032 PROGRAMA DE PROMOCIÓN Y FOMENTO DE LA COMERCIALIZACIÓN
</t>
  </si>
  <si>
    <t>31 DE ENERO DEL 2017</t>
  </si>
  <si>
    <t>Álvaro Obregón, Cuajimalpa de Morelos, Magdalena Contreras, Milpa Alta, Tláhuac, Tlalpan y Xochimilco</t>
  </si>
  <si>
    <t>Diferentes colonias dentro de las 16 delegaciones de la Ciudad de México, aunque mayoritariamente se concentran en las delegaciones Álvaro Obregón, Cuajimalpa de Morelos, La Magdalena Contreras, Milpa Alta, Tláhuac, Tlalpan y Xochimilco.</t>
  </si>
  <si>
    <t>Ayuda 
Evento</t>
  </si>
  <si>
    <t xml:space="preserve">S033 PROGRAMA DE TURISMO ALTERNATIVO Y PATRIMONIAL
</t>
  </si>
  <si>
    <t>AZCAPOTZALCO, CUAUHTÉMOC, TLÁHUAC, BENITO JUÁREZ, ÁLVARO OBREGÓN, GUSTAVO A. MADERO</t>
  </si>
  <si>
    <t>AZCAPOTZALCO, TABACALERA, GUADALUPE BARRIO, GENERAL PEDRO MARÍA ANAYA,  MORELOS, DESARROLLO URBANO, SAN FELIPE DE JESÚS,  LA PRADERA, BENITO JUÁREZ, CUAUHTÉMOC, COYOACÁN,  GUSTAVO A. MADERO,IZTAPALAPA,XOCHIMILCO.</t>
  </si>
  <si>
    <t>Ayuda
Personal</t>
  </si>
  <si>
    <r>
      <t>Denominación del Fideicomiso</t>
    </r>
    <r>
      <rPr>
        <sz val="9"/>
        <rFont val="Arial"/>
        <family val="2"/>
      </rPr>
      <t xml:space="preserve">: </t>
    </r>
  </si>
  <si>
    <t>Fondo de Fomento Agropecuario del Distrito Federal</t>
  </si>
  <si>
    <r>
      <t>Fecha de su constitución</t>
    </r>
    <r>
      <rPr>
        <sz val="9"/>
        <rFont val="Arial"/>
        <family val="2"/>
      </rPr>
      <t xml:space="preserve">: </t>
    </r>
  </si>
  <si>
    <t>10 de mayo de 1996</t>
  </si>
  <si>
    <r>
      <t>Fideicomitente</t>
    </r>
    <r>
      <rPr>
        <sz val="9"/>
        <rFont val="Arial"/>
        <family val="2"/>
      </rPr>
      <t>:</t>
    </r>
  </si>
  <si>
    <t>Gobierno de la Ciudad de México</t>
  </si>
  <si>
    <r>
      <t>Fideicomisario</t>
    </r>
    <r>
      <rPr>
        <sz val="9"/>
        <rFont val="Arial"/>
        <family val="2"/>
      </rPr>
      <t xml:space="preserve">: </t>
    </r>
  </si>
  <si>
    <t>Personas o grupos del medio rural o aquellos que determine el Comité Técnico como beneficiarios de los programas en concurrencia con la SEDEREC con la SAGARPA y la CONAGUA y que cumplan con los requisitos de las Reglas de Operación.</t>
  </si>
  <si>
    <r>
      <t>Fiduciario</t>
    </r>
    <r>
      <rPr>
        <sz val="9"/>
        <rFont val="Arial"/>
        <family val="2"/>
      </rPr>
      <t xml:space="preserve">: </t>
    </r>
  </si>
  <si>
    <t>CI Banco, S.A. IBM FIDEICOMISO CIB/601 o la Institución Fiduciaria que determine el Comité Técnico</t>
  </si>
  <si>
    <r>
      <t>Objeto de su constitución</t>
    </r>
    <r>
      <rPr>
        <sz val="9"/>
        <rFont val="Arial"/>
        <family val="2"/>
      </rPr>
      <t>:</t>
    </r>
  </si>
  <si>
    <t>Establecer los mecanismos operativos y téminos generales que regirán el otorgamiento de los apoyos con recursos en concurrencia Secretaría de Agricultura, Ganadería, Desarrollo Rural, Pesca y Alimentación (SAGARPA-GDF); Comisión Nacional Agua (CNA- GDF),  previstos en el Convenio de Coordinación para el Desarrollo Rural Sustentable y de los programas hidroagricolas y la administración e inversión establecidos en el Convenio de sustitución fiduciaria.</t>
  </si>
  <si>
    <r>
      <t>Modificaciones al objeto de su constitución</t>
    </r>
    <r>
      <rPr>
        <sz val="9"/>
        <rFont val="Arial"/>
        <family val="2"/>
      </rPr>
      <t xml:space="preserve">: </t>
    </r>
  </si>
  <si>
    <t>Convenio Modificatorio al Contrato del Fideicomiso Irrevocable de Administración e Inversión de fecha 31 de julio de 2012</t>
  </si>
  <si>
    <r>
      <t>Objeto actual</t>
    </r>
    <r>
      <rPr>
        <sz val="9"/>
        <rFont val="Arial"/>
        <family val="2"/>
      </rPr>
      <t xml:space="preserve">: </t>
    </r>
  </si>
  <si>
    <t>Es finalidad del presente fideicomiso, apoyar a todas y cada una de las personas fisicas o morales dedicadas a las labores productivas del sector rural y que previamente sean designadas por el Comité Técnico del Fideicomiso.</t>
  </si>
  <si>
    <t>00</t>
  </si>
  <si>
    <t>GASTO NORMAL</t>
  </si>
  <si>
    <t>DAR CUMPLIMIENTO A LA LEY PARA LA
RECONSTRUCCIÓN, RECUPERACIÓN Y TRANSFORMACIÓN DE LA CIUDAD DE MÉXICO EN
UNA CADA VEZ MÁS RESILIENTE, CAPÍTULO SÉPTIMO, ARTÍCULO 67, FRACCIÓN V, EN
LA QUE SE SEÑALA QUE LA SECRETARÍA DE DESARROLLO RURAL Y EQUIDAD DE LA
COMUNIDADES ELABORARÁ EL CENSO DE DAÑOS OCASIONADOS A LAS ACTIVIDADES
AGRÍCOLAS DE LA CDMX Y DE LAS Y LOS PRODUCTORES AFECTADOS</t>
  </si>
  <si>
    <t xml:space="preserve">LÍQUIDA DE RECURSOS ADICIONALES DE PRINCIPAL </t>
  </si>
  <si>
    <t>DESARROLLO ECONÓMICO SUSTENTABLE</t>
  </si>
  <si>
    <t xml:space="preserve">DESARROLLO ECONÓMICO </t>
  </si>
  <si>
    <t>AGROPECUARIA, SILVICULTURA, PESCA Y CAZA</t>
  </si>
  <si>
    <t>AGROPECUARIA</t>
  </si>
  <si>
    <t>ACCIONES ENFOCADAS AL SOPORTE AGROPECUARIO Y ACUÍCOLA</t>
  </si>
  <si>
    <r>
      <rPr>
        <b/>
        <sz val="10"/>
        <rFont val="Gotham Rounded Book"/>
      </rPr>
      <t>Acciones Realizadas:</t>
    </r>
    <r>
      <rPr>
        <sz val="10"/>
        <rFont val="Gotham Rounded Book"/>
      </rPr>
      <t xml:space="preserve">  Se promovieron acciones de formación, difusión, monitoreo y seguimiento de las Actividades Operativas del programa.
*Elaboración de las Reglas de Operación 2018 del Programa Agricultura Sustentable a Pequeña Escala.
*Elaboración y modificación de formatos para ingresar al programa Agricultura Sustentable a Pequeña Escala. 
*Elaboración de bitácoras de trabajo y mecanismos de atención a los beneficiarios del programa Agricultura Sustentable a Pequeña Escala.
*Acciones de difusión del programa Agricultura Sustentable a Pequeña Escala.
*Apertura de las 5 ventanillas para la recepción de documentos. 
*Apoyo y acompañamiento en las acciones de asesoría a los solicitantes y beneficiarios en los tramites y procedimientos del programa social.
Entre otras acciones se brindó:
*Atención ciudadana al público en general. 
*Integración de los expedientes. 
*Preparación de las sesiones informativas para los ciudadanos inscritos previamente para ser beneficiarios.
*Recepción de documentos
*integración de expedientes
*visitas de geo-posicionamiento  
*entrega de ayudas
*visitas de supervision para la comprobacion de la ayuda entregada</t>
    </r>
  </si>
  <si>
    <r>
      <t>Acciones Realizadas:</t>
    </r>
    <r>
      <rPr>
        <sz val="10"/>
        <rFont val="Gotham Rounded Book"/>
      </rPr>
      <t xml:space="preserve"> Se promovieron acciones de formación, difusión, monitoreo y seguimiento de las Actividades Operativas del programa.
*Elaboración de las Reglas de Operación 2018 del Programa Agricultura Sustentable a Pequeña Escala.
*Elaboración y modificación de formatos para ingresar al programa Agricultura Sustentable a Pequeña Escala. 
*Elaboración de bitácoras de trabajo y mecanismos de atención a los beneficiarios del programa Agricultura Sustentable a Pequeña Escala.
*Acciones de difusión del programa Agricultura Sustentable a Pequeña Escala.
*Apertura de las 5 ventanillas para la recepción de documentos. 
*Apoyo y acompañamiento en las acciones de asesoría a los solicitantes y beneficiarios en los tramites y procedimientos del programa social.
Entre otras acciones se brindó:
*Atención ciudadana al público en general. 
*Integración de los expedientes. 
*Preparación de las sesiones informativas para los ciudadanos inscritos previamente para ser beneficiarios.
*Recepción de documentos
*integración de expedientes
*visitas de geo-posicionamiento  
*entrega de ayudas
*visitas de supervision para la comprobacion de la ayuda entregada</t>
    </r>
  </si>
  <si>
    <r>
      <t xml:space="preserve">Acciones Realizadas: </t>
    </r>
    <r>
      <rPr>
        <sz val="10"/>
        <rFont val="Gotham Rounded Book"/>
      </rPr>
      <t>Se promovieron acciones de formación, difusión, monitoreo y seguimiento de las Actividades Operativas del programa.
*Elaboración de las Reglas de Operación 2018 del Programa Agricultura Sustentable a Pequeña Escala.
*Elaboración y modificación de formatos para ingresar al programa Agricultura Sustentable a Pequeña Escala. 
*Elaboración de bitácoras de trabajo y mecanismos de atención a los beneficiarios del programa Agricultura Sustentable a Pequeña Escala.
*Acciones de difusión del programa Agricultura Sustentable a Pequeña Escala.
*Apertura de las 5 ventanillas para la recepción de documentos. 
*Apoyo y acompañamiento en las acciones de asesoría a los solicitantes y beneficiarios en los tramites y procedimientos del programa social.
Entre otras acciones se brindó:
*Atención ciudadana al público en general. 
*Integración de los expedientes. 
*Preparación de las sesiones informativas para los ciudadanos inscritos previamente para ser beneficiarios.
*Recepción de documentos
*integración de expedientes
*visitas de geo-posicionamiento  
*entrega de ayudas
*visitas de supervision para la comprobacion de la ayuda entregada</t>
    </r>
  </si>
  <si>
    <t>PROGRAMA PRESUPUESTARIO:   S031 PROGRAMA DE AGRICULTURA SUSTENTABLE A PEQUEÑA ESCALA</t>
  </si>
  <si>
    <t>Porcentaje de demanda de proyectos recibidos.</t>
  </si>
  <si>
    <t>Contribuir a impulsar la producción agropecuaria sustentable a pequeña escala en la Ciudad de México mediante la entrega de ayudas.</t>
  </si>
  <si>
    <t xml:space="preserve">Fin </t>
  </si>
  <si>
    <t>Eficacia.</t>
  </si>
  <si>
    <t>Proyectos aprobados / proyectos programados*100.</t>
  </si>
  <si>
    <t xml:space="preserve">Anual </t>
  </si>
  <si>
    <t>Proyectos.</t>
  </si>
  <si>
    <t>Tasa de variación de proyectos totales aprobados.</t>
  </si>
  <si>
    <t>Los habitantes de la Ciudad de México implementan proyectos agropecuarios sustentables.</t>
  </si>
  <si>
    <t>Propósito</t>
  </si>
  <si>
    <t>Eficiencia.</t>
  </si>
  <si>
    <t>(Proyectos aprobados año t/proyectos aprobados año t-1)-1*100.</t>
  </si>
  <si>
    <t>Proyectos productivos agrícolas en zonas urbanas.</t>
  </si>
  <si>
    <t>Proyectos de agricultura urbana.</t>
  </si>
  <si>
    <t xml:space="preserve">Componente </t>
  </si>
  <si>
    <t>Proyectos productivos agrícolas en zona urbana aprobados/proyectos ingresados*100.</t>
  </si>
  <si>
    <t>Proyectos productivos agrícolas en la zona rural.</t>
  </si>
  <si>
    <t>Proyectos de producción orgánica en zona rural.</t>
  </si>
  <si>
    <t>Proyectos productivos agrícolas en la zona rural aprobados/ proyectos ingresados*100.</t>
  </si>
  <si>
    <t>Proyectos productivos pecuarios en la zona rural.</t>
  </si>
  <si>
    <t>Proyectos de mejoramiento de traspatios</t>
  </si>
  <si>
    <t>Proyectos productivos pecuarios en la zona rural aprobados/ proyectos ingresados*100.</t>
  </si>
  <si>
    <t>Porcentaje de visitas técnicas de validación y geoposicionamiento realizadas a los proyectos recibidos.</t>
  </si>
  <si>
    <t>Visitas técnicas de validación y geoposicionamiento.</t>
  </si>
  <si>
    <t xml:space="preserve">Actividades </t>
  </si>
  <si>
    <t>(Número de vistas técnicas devalidación y geoposicionamiento realizadas / Número de proyectos recibidos* 100.</t>
  </si>
  <si>
    <t>Supervisiones.</t>
  </si>
  <si>
    <t>Porcentaje de cumplimiento de entrega de ayudas.</t>
  </si>
  <si>
    <t>Entrega de ayudas.</t>
  </si>
  <si>
    <t>Número de ayudas entregadas / Número de ayudas aprobadas * 100.</t>
  </si>
  <si>
    <t>Porcentaje de visitas de supervisión realizadas a los proyectos aprobados.</t>
  </si>
  <si>
    <t>Visitas de seguimiento y supervisión.</t>
  </si>
  <si>
    <t>(Número de vistas de supervisión realizadas / Número de proyectos aprobado* 100.</t>
  </si>
  <si>
    <r>
      <t>Acciones Realizadas:</t>
    </r>
    <r>
      <rPr>
        <b/>
        <sz val="9"/>
        <rFont val="Gotham Rounded Book"/>
        <family val="3"/>
      </rPr>
      <t xml:space="preserve"> </t>
    </r>
    <r>
      <rPr>
        <sz val="9"/>
        <rFont val="Gotham Rounded Book"/>
      </rPr>
      <t>A través de la Red de Intérpretes-Traductores en Lenguas Indígenas Nacionales de la CDMX (RED), del mes de enero a septiembre del 2018, se brindaron 250 asistencias de intérpretación y traducción (oral y escrita), que suman un total de 783 horas de atención y 502 cuartillas escritas traducidas. De las asistencias brindadas 108 se realizaron por 29 hombres intérpretes y 142 asistencias las realizaron 26 mujeres. Las cuales se realizaron en las lenguas como el amuzgo, chinanteco, maya, mazahua, mazateco, mixe, mixteco, náhuatl, otomí, ralamuli/tarahumara, huasteco/tének, totonaco, triqui, tzeltal, tzotzil y zapoteco. Los ámbitos en los que se brindaron las asistencias son los siguientes: derechos humanos, educativo, institucional,justicia, salud y social.                                                                                                                                                                                                                                                                                                                                                                                                                                                                                                          De enero a septiembre se recepcionaron solicitudes de incorporación al padrón de personas que hablan alguna lengua indígena. De igual forma se recibieron solicitudes de interpretacióny/o traduccion de distintas dependencias del Gobierno de la CDMX. Del 22 de enero al 12 de marzo  se llevo a cabo el taller de Acceso a la Justicia y Derechos Humanos "El valor de nuestros derechos",en el cual se entregaron 27 constancias a los asistentes, hablantes de la lengua: huichol, mazateco, mixe, mixteco, nahuatl, otomí, totonaco, tzeltal, triqui y zapóteco.                                                                                                                           
Del mes de abril a mayo  se impartió el " Taller de Retroalimentación de Inteprétes y Traductores", en el cua se entregarón 26 constancias a los asistentes hablantes de la lengua: huichol, mazahua, mazateco, mixe, mixteco, nahuatl,otomí, totonaco, triqui, tzeltal y zapoteco.                                                                                                                                                                                                                              
El 2 de mayo de 2018 la Asamblea Legislativa del Distrito Federal en coordinación con la SEDEREC entregó 105 reconocimientos a integrantes de la RED por la labor que desempeñan.                          
En el mes de junio se entregarón ayudas económicas a 16 integrantes de la RED de intérpretes por los servicios de intepretación oral y/o escrita.</t>
    </r>
  </si>
  <si>
    <r>
      <t>Acciones Realizadas con Gasto Corriente</t>
    </r>
    <r>
      <rPr>
        <b/>
        <sz val="9"/>
        <rFont val="Gotham Rounded Book"/>
        <family val="3"/>
      </rPr>
      <t xml:space="preserve">:   </t>
    </r>
    <r>
      <rPr>
        <sz val="9"/>
        <rFont val="Gotham Rounded Book"/>
      </rPr>
      <t xml:space="preserve">En seguimiento al proceso de selección de las solicitudes ingresadas en la actividad programática "Actividades económicas y productivas para grupos indígenas y originarios" se dictaminaron el 31 de julio positivamente 16 solicitudes para el desarrollo de emprendimientos económicos.
En tanto los días 18 y 24 de septiembre se llevó a cabo el curso de inducción para las personas beneficiarias, actividad en la que participaron 34 personas de las comunidades indígenas náhuatl, purépecha y mixe y de los pueblos originarios de Milpa Alta, Tláhuac y Xochimilco.
Del mes de febrero a septiembre, se han recibido 57 solicitudes en la actividad denominada "situaciones emergentes", los cuales han requisitado:
Compra de medicamentos
Aparatos auditivos
Prótesis de cadera
Pago de hospitalizacion
Reintegro de gastos funerarios
Compra de material quirurgico
Prótesis
 </t>
    </r>
  </si>
  <si>
    <r>
      <t xml:space="preserve">Acciones Realizadas: </t>
    </r>
    <r>
      <rPr>
        <sz val="10"/>
        <rFont val="Gotham Rounded Book"/>
      </rPr>
      <t>Se entregaron 1990 apoyos el dia 28 de septiembre dando un total de 12,537,000 el cual contempla entre sus actividades estratégicas el apoyo a la permanencia escolar indígena infantil y adolescente mediante ayudas económicas para que niñas, niños y adolescentes indígenas permanezcan en el nivel escolar básico, contribuyendo a su egreso y al cumplimiento del derecho a la educación.</t>
    </r>
  </si>
  <si>
    <r>
      <t xml:space="preserve">Acciones Realizadas:   </t>
    </r>
    <r>
      <rPr>
        <sz val="10"/>
        <rFont val="Gotham Rounded Book"/>
      </rPr>
      <t xml:space="preserve"> 1. En seguimiento al proceso de selección del objetivo específico “Impulsar actividades productivas que permitan modificar favorablemente las condiciones socioeconómicas de las mujeres de pueblos y barrios originarios y de comunidades indígenas residentes, con pertinencia cultural” se continuó con las visitas de campo, efectuando 28 a los espacios donde se propone llevar a cabo la actividad productiva, logrando atender a 56 mujeres. En tanto el 31 de julio se dictaminaron positivamente 49 solicitudes de apoyos a grupos de mujeres para el equipamiento en la apertura de actividades productivas y 11 solicitudes para el fortalecimiento y/o consolidación de emprendimientos económicos.
2. Los días 9, 10, 11 y 12 de agosto en la Feria de Lenguas Indígenas Nacionales, organizada por el Instituto Nacional de las Lenguas Indígenas, se contó con 13 espacios para la comercialización de productos; 5 mujeres y 1 hombre del ramo textil y 7 mujeres de producción gastronómica de las comunidades triqui, mixteca, otomí, tzeltal, purépecha, amuzgo, mazahua y wixárika.
3. Para fortalecer la autoestima y la sexualidad de las mujeres de pueblos y barrios originarios y comunidades indígenas residentes de la Ciudad de México, el 17 de agosto se llevó a cabo el taller Autoestima y Placer, donde participaron 16 mujeres de los pueblos originarios: San Lucas Xochimanca, Xaltocan, San Juan Ixtayopan, San Andrés Mixquic y la Conchita Zapotitlán. 
4. En el mes de agosto se recepcionaron 4 solicitudes correspondientes al objetivo específico: Gestar procesos de sensibilización y formación para la apropiación de nuevos espacios en el fortalecimiento de liderazgos de mujeres de pueblos y barrios originarios y de comunidades indígenas residentes y el 31 de agosto se dictaminaron positivamente 3 de ellas.
5. El día 5 de septiembre se conmemoró el Día Internacional de la Mujer Indígena, para lo cual se llevó a cabo un conversatorio encabezado por el Director General de Equidad para los Pueblos y Comunidades, acompañado del Coordinador de Cadenas Cortas Agroalimentarias de la FAO y las C.C. Daniela Serrano Alonso y Violeta Sánchez Sánchez, representantes de la comunidad indígena náhuatl. Se contó con la participación de 121 mujeres de las comunidades, otomí, náhuatl, mazahua, mixteco, zapoteca y mixe y de los pueblos originarios de San Miguel Topilejo, Xaltocan, San Gregorio Atlapulco, Santa Cruz Acalpixca, Santa María Nativitas, San Salvador Cuauhtenco, San Juan Ixtayopan y barrios de Xochimilco.
6. Como parte del acompañamiento a los grupos de trabajo beneficiados de las actividades “Apoyo a grupos de mujeres para el equipamiento en la apertura de actividades productivas” y “Apoyo a grupos de mujeres para el fortalecimiento y/o consolidación de actividades productivas”, los días 4,13 y 24 de septiembre se llevó a cabo el taller de inducción, la participación fue de 89 mujeres de pertenencia étnica náhuatl, otomí, mazahua y triqui, así como de los pueblos y barrios originarios de Iztapalapa, Magdalena Contreras, Milpa Alta, Tláhuac, Tlalpan y Xochimilco.
7. Con la finalidad de que las representantes de grupos de trabajo identificaran el liderazgo, así como su relación con la comunicación asertiva y la toma de decisiones responsables, el 12 de septiembre se efectuó el taller denominado Liderazgo, se contó con la asistencia de 18 personas pertenecientes a las comunidades mazahua y náhuatl y a los pueblos originarios de Xochimilco, Tlalpan y Tláhuac.
8. El 24 de septiembre se realizó el taller “Trabajo de cuidados y la labor doméstica”, asistieron 12 mujeres de las comunidades mazahua, náhuatl, otomí y mixteca, además de pueblos originarios de Iztapalapa y Xochimilco.
9. Como parte de la capacitación para el trabajo, en coordinación con Tarsa S.A. de C.V, se da seguimiento al curso “Bordando la Tradición en la Sastrería”, durante el trimestre julio a septiembre se capacitaron 17 mujeres; 11 de ellas en temas de especialización y 6 en el área básica. Las personas asistentes pertenecen a las comunidades indígenas mazahua, otomí, triqui, náhuatl y purépecha, además de dos hombres de pueblos originarios. Cabe mencionar que 3 hombres, uno de la comunidad triqui y dos de pueblos originarios se encuentran tomando el taller.
10. Cinco mujeres de las comunidades: wixárica, triqui, mixe, náhuatl y mazateca participaron en la grabación de material para cápsulas que contribuyan al acercamiento de las mujeres a clínicas de salud. Actividad coordinada por el Instituto de las mujeres de la CDMX y la Unidad de Igualdad Sustantiva en la SEDEREC.</t>
    </r>
  </si>
  <si>
    <r>
      <t xml:space="preserve">Acciones Realizadas :  </t>
    </r>
    <r>
      <rPr>
        <sz val="10"/>
        <rFont val="Gotham Rounded Book"/>
      </rPr>
      <t xml:space="preserve">*En seguimiento al proceso de instrumentación del programa social, el día 17 de agosto se impartió el “Taller  de orientación sobre las formas de comprobación de las ayudas otorgadas” a las 4 personas beneficiarias (2 hombres y 2 mujeres de las delegaciones: Tlalpan, Milpa Alta y Xochimilco de entre 20 a 50 años de edad) de las actividades  “Comercialización” y “Fomento al turismo social”. El taller se llevó a cabo en las oficinas del Programa de Turismo Alternativo y Patrimonial, ubicadas en Av. Fray Servando Teresa de Mier #198, 2do Piso, Colonia Centro, delegación Cuauhtémoc, con las 4 personas de 17:00 a 19:00 horas. 
*A finales del mes de agosto se entregaron las 4 ayudas a las personas beneficiarias de las  actividades “Fomento del turismo social” y “Comercialización”, por un monto total de 220 mil pesos. 
*Por otro lado, a finales del mes de agosto se publicaron en la página web de la SEDEREC los resultados de la actividad “Mejoramiento de Infraestructura y equipamiento”, en la cual resultaron beneficiadas 9 personas.
*A principios del mes de septiembre se publicaron en la página web de la SEDEREC los resultados de las actividades “Profesionalización” y “Eventos y estrategias de difusión”   en la cual resultaron beneficiadas 4 personas, 1 mujer y 3 hombres.
*El día 5 de septiembre se impartió el “Taller  de orientación sobre las formas de comprobación de las ayudas otorgadas” dirigido a las personas beneficiarias de las actividades  “Mejoramiento de infraestructura y equipamiento” “Profesionalización” y “Eventos y estrategias de difusión”.  El taller se llevó a cabo en la Sala de Juntas de la Dirección de Administración de la SEDEREC ubicada en Av. Fray Servando Teresa de Mier #198, 6to Piso, Colonia Centro, Delegación Cuauhtémoc, de las 17:00 a 19:00 horas, asistieron un total de 12 personas; 11 hombres y 1 mujer de las delegaciones: Tlalpan, Milpa Alta, Xochimilco, Magdalena Contreras y  Tláhuac, dentro del rango de edad de 20 a 75 años. 
*En seguimiento al Juicio de Amparo 267/2014 promovido por Abel Núñez Ramírez en el Juzgado Octavo de Distrito en Materia Administrativa en la Ciudad de México, relativo a “Coordinarse con la Secretaría del Medio Ambiente del Distrito Federal a fin de que se establezcan las políticas y programas  generales en materia de promoción y fomento agrícola, agropecuario, turismo alternativo, así como formular, conducir, coordinar y evaluar los programas del sector rural en San Andrés Mixquic con respecto al equilibrio ecológico”; y en seguimiento al  “Plan de trabajo para fomentar el desarrollo y fortalecimiento del turismo alternativo y patrimonial en el pueblo originario San Andrés Mixquic, Tláhuac”, se realizó el taller “Diseño de productos de turismo alternativo y patrimonial en el pueblo de San Andrés Mixquic, Tláhuac”, del 24 de julio al 16 de agosto de 2018, en  dos sedes, el Teatro Miquiztli y en el Museo Comunitario de San Andrés Mixquic.  
*En el mes de julio de 2018, se lanzó la campaña de promoción turística “Aventúrate y descubre la CDMX”  en el Sistema de Transporte Colectivo Metro, con la finalidad de impulsar la afluencia de visitantes hacía la zona rural de la Ciudad de México durante el periodo vacacional de verano. La campaña también se impulsó en los medios electrónicos, pagina web y redes sociales, de la Secretaría hasta el mes de agosto.
*Por invitación de la Secretaría de Turismo del Gobierno de la Ciudad de México, se distribuyó información sobre los principales atractivos, actividades y servicios de las delegaciones Xochimilco, Tlalpan y La Magdalena Contreras en el Feria Alimentaria 2018 Food Show, realizada del 14 al 17 de agosto de 2018 en el Centro Citibanamenx de la Ciudad de México. En total se distribuyeron aproximadamente dos mil folletos impresos. </t>
    </r>
  </si>
  <si>
    <t>PROGRAMA PRESUPUESTARIO:  S025 PROGRAMA DE EQUIDAD PARA LOS PUEBLOS INDÍGENAS, ORIGINARIOS Y COMUNIDADES DE DISTINTO ORIGEN NACIONAL</t>
  </si>
  <si>
    <t>Población indígena, afrodescendiente, de distinto origen nacional y de pueblos originarios residente en la Ciudad de México, que ejerce su derecho a la equidad ante situaciones de discriminación.</t>
  </si>
  <si>
    <t>Contribuir al ejercicio de la equidad para la población indígena, afrodescendiente, de distinto origen nacional y de pueblos originarios residente en la Ciudad de México.</t>
  </si>
  <si>
    <t>Fin</t>
  </si>
  <si>
    <t>Resultado</t>
  </si>
  <si>
    <t>Sumatoria del número de acciones a favor de la equidad, ante situaciones o contextos de discriminación, realizadas por personas indígenas, afrodescendientes, de distinto origen nacional y de pueblos originarios residentes en la Ciudad de México</t>
  </si>
  <si>
    <t>Eficacia</t>
  </si>
  <si>
    <t>Anual</t>
  </si>
  <si>
    <t>Porcentaje</t>
  </si>
  <si>
    <t>Incrementar el número de personas con respecto al año inmediato anterior</t>
  </si>
  <si>
    <t>Tasa de cambio porcentual anual de la población objetivo que, ante situaciones de discriminación, conoce y ejerce sus derechos.</t>
  </si>
  <si>
    <t>Contribuir a que la población objetivo, ante un contexto de discriminación, conozca y ejerza sus derechos.</t>
  </si>
  <si>
    <t>[[(A + B)x / (A + B)x-1] – 1]*100; A, # personas de población objetivo en situación de discriminación atendidas; B, # personas de población objetivo que tomaron taller para conocer sobre sus derechos; X, año del ejercicio presupuestal.</t>
  </si>
  <si>
    <t>Tasa de cambio con valores positivos</t>
  </si>
  <si>
    <t>Tasa de cambio porcentual anual de la cobertura de los talleres y actividades.</t>
  </si>
  <si>
    <t>C1. Acceso a la Justicia y Derechos Indígenas</t>
  </si>
  <si>
    <t>Componente</t>
  </si>
  <si>
    <t>Gestión</t>
  </si>
  <si>
    <t xml:space="preserve">[(Ax / Ax-1) – 1]*100; 
A, # de personas indígenas asistentes a los talleres y actividades; X, año del ejercicio presupuestal.
</t>
  </si>
  <si>
    <t>Eficiencia</t>
  </si>
  <si>
    <t>Tasa de cambio sin valores negativos</t>
  </si>
  <si>
    <t>Tiempo promedio de prisión de personas indígenas a beneficiar.</t>
  </si>
  <si>
    <t>C2. Liberación de indígenas en prisión.</t>
  </si>
  <si>
    <t>Promedio de días en prisión de personas indígenas a beneficiar.</t>
  </si>
  <si>
    <t>Disminución del tiempo promedio</t>
  </si>
  <si>
    <t>Porcentaje de servicios realizados a favor de personas indígenas.</t>
  </si>
  <si>
    <t>C3. Red de Interpretes-Traductores en Lenguas Indígenas Nacionales de la CDMX.</t>
  </si>
  <si>
    <t xml:space="preserve">(A / B)*100; 
A, # de atenciones realizadas; B, # de solicitudes.
</t>
  </si>
  <si>
    <t>Porcentaje de apoyos otorgados.</t>
  </si>
  <si>
    <t>C4. Situaciones emergentes.</t>
  </si>
  <si>
    <t xml:space="preserve">(A / B)*100; 
A, # de apoyos otorgados; B, # de solicitudes.
</t>
  </si>
  <si>
    <t>Tasa de cambio porcentual anual de proyectos económicos y productivos apoyados.</t>
  </si>
  <si>
    <t>C.5 Actividades económicas y productivas para grupos indígenas y originarios.</t>
  </si>
  <si>
    <t xml:space="preserve">[(Ax / Ax-1) – 1]*100; 
A, # de proyectos apoyados; X, año del ejercicio presupuestal.
</t>
  </si>
  <si>
    <t>Tasa de cambio porcentual anual de la cobertura del fomento a las lenguas y a las culturas de las comunidades.</t>
  </si>
  <si>
    <t>C6. Fomento a las lenguas y culturas de comunidades indígenas y de distinto origen nacional.</t>
  </si>
  <si>
    <t xml:space="preserve">[(Ax / Ax-1) – 1]*100; 
A, # de personas que son parte de la cobertura del fomento a las lenguas y a las culturas de las comunidades; X, año del ejercicio presupuestal.
</t>
  </si>
  <si>
    <t>Tasa de cambio porcentual anual de la cobertura de la comunicación comunitaria.</t>
  </si>
  <si>
    <t>C7. Comunicación Comunitaria.</t>
  </si>
  <si>
    <t xml:space="preserve">[(Ax / Ax-1) – 1]*100; 
A, # de personas que son parte de la cobertura de la comunicación comunitaria; X, año del ejercicio presupuestal.
</t>
  </si>
  <si>
    <t>Tasa de cambio porcentual anual de la cobertura de producciones radiofónicas para Radio Raíces.</t>
  </si>
  <si>
    <t>C8. Producciones radiofónicas para Radio Raíces.</t>
  </si>
  <si>
    <t xml:space="preserve">[(Ax / Ax-1) – 1]*100;
A, # de personas que son parte de la cobertura de   producciones radiofónicas para Radio Raíces; X, año del ejercicio presupuestal.
</t>
  </si>
  <si>
    <t>Tasa de cambio porcentual anual de la población infantil y adolescente que es parte de la cobertura de atención.</t>
  </si>
  <si>
    <t>C9. Atención a población infantil y adolescente indígena</t>
  </si>
  <si>
    <t xml:space="preserve">[(Ax / Ax-1) – 1]*100; 
A, # de personas infantes y adolescentes que son parte de la cobertura de la atención a población infantil y adolescente indígena.
X, año del ejercicio presupuestal.
</t>
  </si>
  <si>
    <t>Población infantil y adolescente apoyada que permanece en la escuela.</t>
  </si>
  <si>
    <t>C10. Permanencia escolar indígena infantil y adolescente.</t>
  </si>
  <si>
    <t xml:space="preserve">A/B*100; 
A, # de infantes y adolescentes apoyados que permanecen en la escuela; B, # de infantes y adolescentes apoyados.
</t>
  </si>
  <si>
    <t>Tasa de cambio porcentual anual de la cobertura de la difusión del programa.</t>
  </si>
  <si>
    <t>A1. Difusión del programa.</t>
  </si>
  <si>
    <t>Actividades</t>
  </si>
  <si>
    <t xml:space="preserve">[[(A + B + C)x / (A + B + C)x-1] – 1]*100;
A, # personas en la cobertura de actividades de difusión del programa; B, # personas asesoradas para realizar trámites del programa; C, # personas atendidas para la elaboración de proyectos del programa; x, año del ejercicio presupuestal.
</t>
  </si>
  <si>
    <t>Tiempo promedio de trámite para la entrega de apoyos.</t>
  </si>
  <si>
    <t>A2. Entrega de apoyos.</t>
  </si>
  <si>
    <t xml:space="preserve"> 
X, Días desde el ingreso de solicitud hasta la entrega del recurso; i, # solicitud; n, # número de última solicitud.
</t>
  </si>
  <si>
    <t>Calidad</t>
  </si>
  <si>
    <t>Tres meses</t>
  </si>
  <si>
    <t>PROGRAMA PRESUPUESTARIO:  S029 PROGRAMA DE FORTALECIMIENTO Y APOYO A PUEBLOS ORIGINARIOS</t>
  </si>
  <si>
    <t>Tasa de cambio en el número de pueblos originarios que fortalecen su derecho a preservar y enriquecer elementos que constituyan su cultura e identidad</t>
  </si>
  <si>
    <t>Contribuir a garantizar el derecho de los pueblos originarios a preservar y enriquecer elementos que constituyen su cultura e identidad</t>
  </si>
  <si>
    <t>Estratégico</t>
  </si>
  <si>
    <t>((Número de pueblos originarios que son apoyados para preservar y enriquecer su cultura e identidad en el año t- número de pueblos originarios que son apoyados para preservar y enriquecer su cultura e identidad en el año t-1) / Número de pueblos originarios que son apoyados para preservar y enriquecer su cultura e identidad en el año t-1)) *100</t>
  </si>
  <si>
    <t>Porcentaje de acciones realizadas durante el año</t>
  </si>
  <si>
    <t>Identidad de los Pueblos Originarios de la Ciudad de México promovida mediante procesos de participación social para conservar, preservar, visibilizar y difundir su patrimonio cultural y natural, así como la defensa de sus derechos humanos.</t>
  </si>
  <si>
    <t>(Número de acciones comunitarias realizadas /número de acciones comunitarias programadas) *100.</t>
  </si>
  <si>
    <t>Porcentaje de proyectos que realizan actividades artísticas y culturales que permitan su visibilización.</t>
  </si>
  <si>
    <t>Actividades artísticas y culturales realizadas para la visibilización, reconocimiento, auto reconocimiento y respeto de los pueblos originarios, en un proceso autogestivo y de corresponsabilidad con la comunidad.</t>
  </si>
  <si>
    <t>Componentes</t>
  </si>
  <si>
    <t>(Número de actividades artísticas realizadas /Número de actividades artísticas programadas) * 100</t>
  </si>
  <si>
    <t>Cambio en el número de proyectos dirigidos a la salvaguarda del patrimonio cultural tangible e intangible de los pueblos originarios de la CDMX</t>
  </si>
  <si>
    <t>Proyectos realizados para el rescate, fomento y promoción de las celebraciones y actividades de rescate para la salvaguarda del patrimonio de las personas originarias con una participación activa que les permitan reconocer y valorar sus usos, costumbres y tradiciones.</t>
  </si>
  <si>
    <t>Número de proyectos dirigidos a la salvaguarda del patrimonio cultural tangible e intangible de los pueblos originarios de la Ciudad de México en el año t- proyectos dirigidos a la salvaguarda del patrimonio cultural tangible e intangible de los pueblos originarios del D.F. en el año t-1).</t>
  </si>
  <si>
    <t>Cambio sin valores negativos</t>
  </si>
  <si>
    <t>Porcentaje de solicitantes asesorados.</t>
  </si>
  <si>
    <t>Asesoría para la presentación de solicitudes de los proyectos.</t>
  </si>
  <si>
    <t>(Número de solicitantes que solicitan asesoría /Total de solicitantes que requirieron asesoría) * 100.</t>
  </si>
  <si>
    <t>Días promedio utilizados en la dictaminación de los proyectos recibidos.</t>
  </si>
  <si>
    <t>Dictaminación de proyectos presentados</t>
  </si>
  <si>
    <t>(Número de días utilizados para la dictaminación del proyecto 1+número de días utilizados en la dictaminación del proyecto 2+…+número de días utilizados para la dictaminación del proyecto n) / total de proyectos dictaminados</t>
  </si>
  <si>
    <t>Número de proyectos con instrumento que formaliza la entrega de los recursos.</t>
  </si>
  <si>
    <t>Entrega de apoyos a beneficiarios</t>
  </si>
  <si>
    <t>(Número de convenios formalizados/Total de proyectos apoyados) *100.</t>
  </si>
  <si>
    <t>Promedio de visitas de seguimiento realizadas por proyecto.</t>
  </si>
  <si>
    <t>Seguimiento de los proyectos apoyados</t>
  </si>
  <si>
    <t>(Visitas de seguimiento realizadas al proyecto 1 + visitas de seguimiento realizadas al proyecto 2+…+ visitas de seguimiento programadas al proyecto n) / total de proyectos aprobados</t>
  </si>
  <si>
    <t>Una visita</t>
  </si>
  <si>
    <t>PROGRAMA PRESUPUESTARIO:  S028 PROGRAMA DE RECUPERACIÓN DE LA MEDICINA TRADICIONAL Y HERBOLARIA</t>
  </si>
  <si>
    <t>Porcentaje de población indígena  que se atiende en las casas de medicina tradicional</t>
  </si>
  <si>
    <t>Contribuir a garantizar el derecho a la salud de la población mediante la atención con pertinencia étnica a través de las casas de medicina tradicional en la Ciudad de México.</t>
  </si>
  <si>
    <t xml:space="preserve">(Personas indígenas 
que son atendidos con medicina
tradicional/total
de personas indígenas)
*100
</t>
  </si>
  <si>
    <t>Tasa de cambio en el uso de servicios de salud tradicional</t>
  </si>
  <si>
    <t>Población utiliza servicios de salud tradicional, con pertinencia cultural en la atención primaria de la salud</t>
  </si>
  <si>
    <t>((número de usuarios de servicios de salud tradicional en el año t - número de usuarios de servicios de salud tradicional en el año t-1)/ número de usuarios de servicios de salud tradicional en el año t-1) * 100</t>
  </si>
  <si>
    <t>Avance en la habilitación de los espacios para la atención y práctica de la medicina tradicional</t>
  </si>
  <si>
    <t>Espacios para la atención y práctica de la Medicina Tradicional Mexicana habilitados.</t>
  </si>
  <si>
    <t>(número de proyectos de habilitación de espacios realizados / Número de proyectos ingresados) x 100)</t>
  </si>
  <si>
    <t>Tasa de cambio anual en el número de jornadas de medicina tradicional realizadas</t>
  </si>
  <si>
    <t>Jornadas de Medicina Tradicional Mexicana realizadas.</t>
  </si>
  <si>
    <t>((Jornadas de medicina tradicional realizadas en el año t - jornadas de medicina tradicional realizadas en el año t-1) / jornadas de medicina tradicional programadas en el año t-1) *100</t>
  </si>
  <si>
    <t>Porcentaje de proyectos apoyados</t>
  </si>
  <si>
    <t>Proyectos para el cultivo y aprovechamiento de las plantas medicinales apoyados.</t>
  </si>
  <si>
    <t>(número de proyectos para el cultivo y aprovechamiento de las plantas medicinales apoyados / número de proyectos para el cultivo y aprovechamiento de las plantas medicinales recibidos) * 100</t>
  </si>
  <si>
    <t>Promedio de visitas de seguimiento realizadas por proyecto</t>
  </si>
  <si>
    <t>(Visitas de seguimiento realizadas al proyecto 1 + vistas de seguimiento realizadas al proyecto 2+…+ visitas de seguimiento programadas al proyecto n )/ total de proyectos aprobados</t>
  </si>
  <si>
    <t>Actividades productivas generadas y capacitaciones</t>
  </si>
  <si>
    <t>Contribuir a incrementar el ingreso de las mujeres indígenas y de pueblos originarios mediante el otorgamiento de apoyos económicos y de la capacitación para la realización de proyectos productivos</t>
  </si>
  <si>
    <t>Actividades productivas  instaladas/número de actividades productivas programadas *100</t>
  </si>
  <si>
    <t>Tasa de cambio en el ingreso de las mujeres indígenas y de los pueblos originarios apoyadas</t>
  </si>
  <si>
    <t>Promover y realizar acciones que generen procesos de empoderamiento para las mujeres de pueblos y comunidades indígenas que contribuyan en la disminución de las brechas de desigualdad, exclusión e inequidad social</t>
  </si>
  <si>
    <t>(Nivel de promedio de ingreso reportado el término del año -  nivel de promedio de ingreso reportado al solicitar su incorporación al programa)/Nivel de promedio de ingreso reportado al solicitar su incorporación al programa) *100</t>
  </si>
  <si>
    <t>Unidades monetarias</t>
  </si>
  <si>
    <t>Proyectos de negocios de mujeres indígenas y de pueblos originarios aprobados</t>
  </si>
  <si>
    <t>Mujeres indígenas y de pueblos originarios apoyadas para la realización de proyectos de actividades productivas que mejoren su ingreso.</t>
  </si>
  <si>
    <t>(Número de actividades  productivas de mujeres indígenas y de pueblos originarios apoyados/número de actividades  productivas de mujeres indígenas y de pueblos originarios programado) *100</t>
  </si>
  <si>
    <t>Grupos de trabajo de las actividades productivas de mujeres indígenas y de pueblos originarios reciben asistencia técnica.</t>
  </si>
  <si>
    <t>Asistencia técnica otorgada a las actividades productivas de mujeres indígenas y de pueblos originarios.</t>
  </si>
  <si>
    <t>(Número de proyectos productivos de mujeres indígenas y de pueblos originarios que reciben asistencia técnica/número de proyectos de mujeres indígenas y de pueblos originarios apoyados) *100</t>
  </si>
  <si>
    <t>Proporción de mujeres indígenas y de pueblos originarias que se capacitan para el fortalecimiento de sus actividades productivas</t>
  </si>
  <si>
    <t>Mujeres indígenas y de pueblos originarios que fortalecen sus capacidades para ser aplicadas en actividades productivas.</t>
  </si>
  <si>
    <t>(Número de mujeres indígenas y de pueblos originarios que conforman los grupos de trabajo apoyadas y reciben capacitación/Número de mujeres indígenas y de pueblos originarios que conforman los grupos de trabajo apoyadas) *100</t>
  </si>
  <si>
    <t>Capacitaciones de derechos realizadas respecto a lo programado</t>
  </si>
  <si>
    <t>Mujeres indígenas y de pueblos originarios que  fortalecen sus capacidades en materia de derechos de las mujeres.</t>
  </si>
  <si>
    <t>(Número de mujeres indígenas y de pueblos originarios que fueron capacitadas sobre derechos de las mujeres/Número de talleres o cursos de los derechos de las mujeres indígenas y de pueblos originarios realizadas programadas) *100</t>
  </si>
  <si>
    <t>Porcentaje de solicitantes asesorados</t>
  </si>
  <si>
    <t>Asesoría en la presentación de solicitudes de los proyectos</t>
  </si>
  <si>
    <t>(Número de solicitantes asesorados/Total de solicitantes que requirieron asesoría) *100</t>
  </si>
  <si>
    <t xml:space="preserve">Porcentaje de proyectos impulsados por mujeres de comunidades indígenas </t>
  </si>
  <si>
    <t>Asesoría en la construcción de elementos de agencia</t>
  </si>
  <si>
    <t>Numero de propuestas impulsadas por las mujeres de comunidades indígenas / número de proyectos ingresados *100</t>
  </si>
  <si>
    <t>Número de proyectos con instrumento que formaliza la entrega de los recursos</t>
  </si>
  <si>
    <t>(Número de convenios formalizados/Total de proyectos aprobados) *100</t>
  </si>
  <si>
    <t>Visitas</t>
  </si>
  <si>
    <t>Evaluaciones realizadas a los proyectos apoyados</t>
  </si>
  <si>
    <t>Evaluación de los proyectos aprobados</t>
  </si>
  <si>
    <t>(Proyectos evaluados / proyectos apoyados) *100</t>
  </si>
  <si>
    <t>PROGRAMA PRESUPUESTARIO:  S027 MUJER INDÍGENA Y PUEBLOS ORIGINARIOS</t>
  </si>
  <si>
    <t>PROGRAMA PRESUPUESTARIO:  S033 TURISMO ALTERNATIVO Y PATRIMONIAL</t>
  </si>
  <si>
    <t>Tasa de cambio anual en el número de turistas en la zona rural de la Ciudad de México</t>
  </si>
  <si>
    <t>Contribuir a promover, difundir y fomentar la actividad turística de la Ciudad de México mediante el fortalecimiento del turismo alternativo y patrimonial.</t>
  </si>
  <si>
    <t>((Número de turistas en la zona rural de la Ciudad de México en el año t) / (Número de turistas en la zona rural de la Ciudad de México en el año t-1) – 1*)100</t>
  </si>
  <si>
    <t>Tasa</t>
  </si>
  <si>
    <t>Incrementar en un 5% la llegada de turistas a la zona rural de la Ciudad de México.</t>
  </si>
  <si>
    <t>Tasa de cambio anual en el total de proyectos apoyados.</t>
  </si>
  <si>
    <t>La actividad turística en pueblos originarios, ejidos, comunidades y en la zona rural de la Ciudad de México es promovida y fortalecida.</t>
  </si>
  <si>
    <t>((Número de Proyectos apoyados en año t/ número de proyectos apoyados en el año t-1)-1)*100</t>
  </si>
  <si>
    <t>Incrementar en un 5% los proyectos apoyados.</t>
  </si>
  <si>
    <t>Apoyos entregados respecto a los programados</t>
  </si>
  <si>
    <t>Apoyos para fomentar el turismo alternativo de bajo impacto ambiental mediante el acondicionamiento, equipamiento, ampliación, implementación de ecotécnias y habilitación de espacios y empresas destinadas a la prestación de servicios turísticos entregados.</t>
  </si>
  <si>
    <t>(Número de proyectos apoyados) / (Número de proyectos programados para ser apoyados) * 100</t>
  </si>
  <si>
    <t>Entregar al menos 1 ayuda más para éste tipo de componente.</t>
  </si>
  <si>
    <t>Porcentaje de personas aprueban los cursos.</t>
  </si>
  <si>
    <t>Apoyos para el pago de cursos de capacitación especializados o certificación para la profesionalización de personas prestadoras de servicios turísticos otorgados.</t>
  </si>
  <si>
    <t>(Personas Aprobadas /Personas inscritas) * 100</t>
  </si>
  <si>
    <t>El 70% de las personas aprueben los cursos.</t>
  </si>
  <si>
    <t>Promedio de personas beneficiadas directamente con los proyectos apoyados</t>
  </si>
  <si>
    <t>Apoyos para promover la práctica del turismo alternativo y patrimonial entre grupos prioritarios: personas con discapacidad, adultos mayores, indígenas, mujeres, jóvenes, niñas; entregadas.</t>
  </si>
  <si>
    <t>Número de personas beneficiadas directamente con los recorridos (PBD)/ Número de proyectos apoyados (PA)</t>
  </si>
  <si>
    <t>Beneficiar al menos a 30 personas por recorrido realizado, incluyendo a los prestadores de servicios turísticos.</t>
  </si>
  <si>
    <t>Ayudas finiquitadas respecto a los aprobadas</t>
  </si>
  <si>
    <t>Ayudas finiquitadas</t>
  </si>
  <si>
    <t>(Número de ayudas finiquitadas) / (Número de ayudas aprobadas) * 100</t>
  </si>
  <si>
    <t>90% de los ayudas se comprueban correctamente y las personas obtienen  Acta Finiquito.</t>
  </si>
  <si>
    <t>(Visitas de seguimiento realizadas al proyecto 1 + visitas de seguimiento realizadas al proyecto 2+…+ visitas de seguimiento programadas al proyecto n)/ total de proyectos aprobados</t>
  </si>
  <si>
    <t>Realizar al menos dos visitas de seguimiento a cada proyecto apoyado.</t>
  </si>
  <si>
    <t xml:space="preserve">Porcentaje  de hectáreas con zonificación agropecuaria establecidas en el Programa General de Ordenamiento Ecológico con producción en el año
</t>
  </si>
  <si>
    <t xml:space="preserve">Conocer el porcentaje  de hectáreas con zonificación agropecuaria 
</t>
  </si>
  <si>
    <t>FIN</t>
  </si>
  <si>
    <t>Estrategico</t>
  </si>
  <si>
    <t>(Superficie sembrada y/o con actividad pecuaria en t/Superficie con zonificación agropecuaria en la CDMX)*100</t>
  </si>
  <si>
    <t>Porcentaje de personas productoras beneficiarias por cultivo nativo</t>
  </si>
  <si>
    <t xml:space="preserve">Conocer el porcentaje  de personas productoras beneficiarias por cultivo nativo 
</t>
  </si>
  <si>
    <t>COMPONENTE</t>
  </si>
  <si>
    <t>Gestion</t>
  </si>
  <si>
    <t>(Número de personas que recibieron ayudas en cultivos nativos "N"/Número de personas que recibieron ayudas en cultivos nativos)*100</t>
  </si>
  <si>
    <t>Promedio de personas beneficiarias en la producción de hortalizas</t>
  </si>
  <si>
    <t>Conocer el promedio de personas beneficiarias en la producción de hortalizas</t>
  </si>
  <si>
    <t>(Número de personas beneficiadas/Número de ayudas entregadas)</t>
  </si>
  <si>
    <t>Promedio</t>
  </si>
  <si>
    <t>Porcentaje de personas que recibieron ayudas en FAAA</t>
  </si>
  <si>
    <t>Conocer el porcentaje de personas que recibieron ayudas en FAAA</t>
  </si>
  <si>
    <t>(Número de ayudas en FAAA/Total de ayudas en el programa)*100</t>
  </si>
  <si>
    <t>Porcentaje de mujeres que encabezan unidades de producción en las delegaciones rurales Ciudad de México</t>
  </si>
  <si>
    <t>Conocer el porcentaje de mujeres que encabezan unidades de producción en las delegacion</t>
  </si>
  <si>
    <t>(Número de unidades de producción encabezadas por mujeres en las delegaciones rurales</t>
  </si>
  <si>
    <t>Porcentaje de variación de mujeres beneficiadas a través del programa social</t>
  </si>
  <si>
    <t>Conocer el porcentaje de variación de mujeres beneficiadas a través del programa social</t>
  </si>
  <si>
    <t>PROPOSITO</t>
  </si>
  <si>
    <t>((Número de mujeres beneficiadas por el programa social en t/Número de mujeres beneficiadas por el programa social en t-1)-1)*100</t>
  </si>
  <si>
    <t>Porcentaje de mujeres capacitadas y sensibilizadas en temas vinculados con género y derechos</t>
  </si>
  <si>
    <t>Conocer el porcentaje de mujeres capacitadas y sensibilizadas en temas vinculados con género y derechos</t>
  </si>
  <si>
    <t>(Número de mujeres capacitadas y sensibilizadas/Número de mujeres programadas para capacitación)*100</t>
  </si>
  <si>
    <t>Porcentaje de ayudas entregadas</t>
  </si>
  <si>
    <t>Conocer el porcentaje de ayudas entregadas</t>
  </si>
  <si>
    <t>(Número de ayudas en procesos mercadológicos entregadas/número de ayudas en procesos mercadológicos con cobertura de requisitos)</t>
  </si>
  <si>
    <t>Promedio de aforo por evento o feria</t>
  </si>
  <si>
    <t>Conocer el promedio de aforo por evento o feria</t>
  </si>
  <si>
    <t>Conocer el porcentaje de ayudas para eventos/ferias de productos agroalimentarios tradicionales</t>
  </si>
  <si>
    <t>promedio</t>
  </si>
  <si>
    <t>PROGRAMA PRESUPUESTARIO:   S030 PROGRAMA DE DESARROLLO AGROPECUARIO</t>
  </si>
  <si>
    <r>
      <t xml:space="preserve">Acciones Realizadas:  </t>
    </r>
    <r>
      <rPr>
        <sz val="9"/>
        <rFont val="Gotham Rounded Book"/>
      </rPr>
      <t xml:space="preserve">De enero hasta septiembre del ejercicio fiscal 2018 se han llevado a cabo dos jornadas del Operativo Bienvenid@ Migrante a la Ciudad de México en sus temporadas Semana Santa y Verano; en la primera se beneficiaron a 41 personas que brindaron atención en módulos a 815 personas; en el de verano se apoyó a 28 personas que brindaron atención en módulos a 551 personas; en suma tenemos un resultado 69 personas beneficiadas directamente de las cuales 40 fueron mujeres y 29 hombres, en cuanto a las personas que se les brindo información en módulo se tiene un total de 1,366 personas, de las cuales 640 fueron mujeres, 722 hombres y 4 personas no propircionarion esa información. Es importante mencionar que los módulos de esta actividad se colocan en puntos turísticos y en zona de mayor afluencia como centrales camioneras, el aeropuerto, estaciones del metro, etc. En cuanto a las acciones de formación, difusión y monitoreo de los programas sociales de la Dirección de Atención a Huéspedes, Migrantes y sus Familias se benefició a 31 personas de los cuales 22 son mujeres y 9 hombres, las delegaciones que destacan son Gustavo A. Madero y Azcapotzalco. </t>
    </r>
  </si>
  <si>
    <r>
      <t xml:space="preserve">Acciones Realizadas:  </t>
    </r>
    <r>
      <rPr>
        <sz val="10"/>
        <rFont val="Gotham Rounded Book"/>
      </rPr>
      <t xml:space="preserve">Durante el trimestre se apoyaron a 12 personas que realizaron acciones de formación, difusión y monitoreo de los programas sociales de la Dirección de Atención a Huéspedes, Migrantes y sus Familias de las cuales 7 son mujeres y 5 son hombres, la delegación con más presencia es Coyoacán. 
Para los trámites de Regularización migratoria ante el Instituto Nacional de Migración se recibieron 208 solicitudes para obtención de residencia temporal o permanente, trámite de pasaporte, visa, renovación y/o reposición de documento migratorio y cambio de condición de estancia en el país, de los cuales hasta Septiembre de 2018 se han otorgado 147 apoyos a persónas huéspedes de la Ciudad de México, de las cuales 70 son mujeres y 77 hombres, las principales nacionalidades son venezolana, colombiana y hondureña. 
En cuanto a las Organizaciones sin Fines de Lucro se emitieron dos convocatorias, en la primera se recibieron 23 solicitudes, de las cuales se aprobaron 11, en la segunda se recibieron 18 solicitudes de las cuales se aprobaron 14. Los temas de los proyectos aprobados son talleres para personas migrantes, capacitaciones a servidores públicos, alojamiento temporal e investigaciones sobre el tema. 
</t>
    </r>
  </si>
  <si>
    <r>
      <t xml:space="preserve">Acciones Realizadas:  </t>
    </r>
    <r>
      <rPr>
        <sz val="10"/>
        <rFont val="Gotham Rounded Book"/>
      </rPr>
      <t xml:space="preserve">En el periodo se han entregado 81 apoyos sociales  para la gestión social en situaciones emergentes los cuales son para compra de medicamento, pago de cirugías, compra de alimentos, entre otros, de las personas beneficiadas 35 son mujeres y 46 hombres, las principales nacionalidades son venezolana, mexicana (familiares de migrantes), hondureña y congolés.
Asimismo se brindaron  20 asesorías de apostille de actas emitidas en el extranjero, 15 Asesorías para obtención de actas emitidas en EE.UU y 13 Asesorías para trámites de doble nacionalidad. 
Se realizaron 196 canalizaciones a albergues temporales con apoyo de organizaciones sin fines de lucro, de las 41 fueron mujeres y 155 hombres; 87 canalizaciones a hospitales de la Secretaría de Salud de las cuales 37 son mujeres y 50 hombres; y 311 canalizaciones para la obtención del Seguro de Desempleo ante la Secretaría del Trabajo y Fomento al Empleo de la Ciudad de México de las cuales 63 son mujeres y 247 hombres. 
Se brindó información vía telefónica a 72 personas  migrantes (11 mujeres y 61 hombres) repatriadas canalizadas por el Programa Somos Mexicanos sobre los programas sociales que ofrece la Dirección de Atención a Huéspedes, Migrantes y sus Familias.
A través del acuerdo que se tiene con la empresa Manpower se canalizo a bolsa de trabajo a 31 personas (7 mujeres y 29 hombres) migrantes y huéspedes
En el Aeropuerto de la Ciudad de México a través del Procedimiento de Repatriación al interior de México (PRIM) del Instituto Nacional de Migración, se brindó información y asesoría a 175 personas, es importante mencionar que el Instituto Nacional de Migración suspendió el programa desde el día 25 de mayo y será hasta nuevo aviso cuando se regrese a las actividades. 
</t>
    </r>
  </si>
  <si>
    <r>
      <t xml:space="preserve">Acciones Realizadas: </t>
    </r>
    <r>
      <rPr>
        <sz val="9"/>
        <rFont val="Gotham Rounded Book"/>
      </rPr>
      <t xml:space="preserve">    En el periodo se recibieron 68 solicitudes para proyectos productivos de grupos de mujeres huéspedes, migrantes y sus familias de los cuales se aprobaron 12 proyectos en la primera convocatoria que se emitió en el mes de febrero. Para la segunda convocatoria se tuvo un registro de 15 solicitudes de las cuales se aprobaron 13. Es importante mencionar que hasta septiembre solo se han entregado 12 apoyos que beneficiarán a 48 mujeres, la mayoría de los proyectos se enmarcan en la preparación de alimentos y servicios para el cuidado personal.
En  cuanto a las Organizaciones sin Fines de Lucro se emitieron dos convocatorias, en la primera ingresaron 8 solicitudes, de las cuales se aprobaron 4. En la segunda ingresaron 3 solicitudes, mismas que, resultaron aprobadas.
</t>
    </r>
  </si>
  <si>
    <r>
      <rPr>
        <b/>
        <sz val="10"/>
        <rFont val="Gotham Rounded Book"/>
      </rPr>
      <t xml:space="preserve">Acciones Realizadas:  </t>
    </r>
    <r>
      <rPr>
        <sz val="10"/>
        <rFont val="Gotham Rounded Book"/>
      </rPr>
      <t xml:space="preserve"> En esta actividad se brinda atención vía telefónica a personas huéspedes, migrantes y sus familias para informar, orientar y/o canalizarlas a las instancias correspondientes para acceder a los programas sociales de la Sederec y del Gobierno de la Ciudad de México. La población atendida son migrantes nacionales y extranjeros que residen en la Ciudad de México o en Estados Unidos. Para este trimestre se registraron 3149 llamadas a través de la Linea Migrante.</t>
    </r>
  </si>
  <si>
    <r>
      <t xml:space="preserve">Acciones Realizadas:  </t>
    </r>
    <r>
      <rPr>
        <sz val="10"/>
        <rFont val="Gotham Rounded Book"/>
      </rPr>
      <t xml:space="preserve"> En esta actividad se otorgan apoyos económicos para el impulso de proyectos productivos que coadyuven al bienestar y reinserción económica de las personas huéspedes, migrantes y sus familias de la Ciudad de México, realizar acciones de formación y capacitación con la finalidad de que adquieran conocimientos y herramientas necesarias para llevar a cabo sus proyectos. En el periodo se emitieron dos convocatorias, en la primera se registro 117 solicitudes, de las cuales 28 resultaron aprobadas. De la segunda convocatoria se tuvo registro de 14 solicitudes, de las cuales se aprobaron 8. Hasta Septiembre se han otorgado 28 poyos que beneficiarán a  personas huéspedes, migrantes y sus familias. Los proyectos aprobados se enmarcan en preparación de alimentos.</t>
    </r>
  </si>
  <si>
    <t>PROGRAMA PRESUPUESTARIO:   S026 CIUDAD HOSPITALARIA, INTERCULTURAL Y DE ATENCIÓN A MIGRANTES</t>
  </si>
  <si>
    <t>Tasa de Variación de personas huéspedes, migrantes y sus familias beneficiadas por el programa social.</t>
  </si>
  <si>
    <t>Contribuir a que las personas Huéspedes, Migrantes y sus Familias que habitan y/ o transitan en la Ciudad de México ejerzan sus derechos fundamentales de salud, alimentación, educación, trabajo, equidad, igualdad e identidad.</t>
  </si>
  <si>
    <t xml:space="preserve">Gestión </t>
  </si>
  <si>
    <t>(Número de personas beneficiarias del programa social en T/Número de personas beneficiarias del programa social en T-1)</t>
  </si>
  <si>
    <t>ANUAL</t>
  </si>
  <si>
    <t>Se reporta de manera anual</t>
  </si>
  <si>
    <t>Porcentaje de personas huéspedes, migrantes y sus familias que transitan y/o habitan en la Ciudad de Mèxico que acceden al programa social</t>
  </si>
  <si>
    <t>Las personas huéspedes, migrantees y sus familias que transitan y/o habitan en la Ciudad de México acceden al programa social</t>
  </si>
  <si>
    <t>Próposito</t>
  </si>
  <si>
    <t>(Número de personas beneficiadas por el programa social/Número de personas que solicitaron apoyo por el programa social)*100</t>
  </si>
  <si>
    <t>Variación porcentual de personas atendidas en el Operativo Bienvenid@ Migrante a la Ciudad de Mèxico.</t>
  </si>
  <si>
    <t xml:space="preserve">Acciones encaminadas al acceso a la justiacia y Derechos Humanos a la población huésped y migrante </t>
  </si>
  <si>
    <t>(Número de personas atendidas por el Operativo Bienvenid@ Migrante en T/ Número de personas atendidas por el Operativo Bienvenid@ Migrante en T- 1)</t>
  </si>
  <si>
    <t xml:space="preserve">Porcentaje de huéspedes que obtuvieron apoyo económico para trámites de regularización migratoria </t>
  </si>
  <si>
    <t>Componente: Fomento a la Ciudad Hospitalaria e intercultural</t>
  </si>
  <si>
    <t>(Número de personas que recibieron apoyo para trámites de regularización migratoria/Número de solicitudes para apoyos en trámites de regularización migratoria)*100</t>
  </si>
  <si>
    <t>Porcentaje de proyectos de OSFL y IAP y/o instituciones acadèmicas financiados</t>
  </si>
  <si>
    <t xml:space="preserve">(Número de proyectos de OSFL, IAP e instituciones acadèmicas beneficiados por el programa social/Número de proyectos inscritos por OSFL, IAP e instituciones acadèmicas al programa social)*100                                                                                                                                                                                                    </t>
  </si>
  <si>
    <t>Porcentaje de huèspedes, migrantes y sus familias que obtuvieron el apoyo econòmico para situaciones emergentes</t>
  </si>
  <si>
    <t xml:space="preserve">Componente: Gestión Social a Huéspedes, Migrantes y sus Familias </t>
  </si>
  <si>
    <t>(Número de personas beneficiadas por el com`ponente de Gestiòn Social/Número total de solicitudes para la gestiòn Social)*100</t>
  </si>
  <si>
    <t xml:space="preserve">Variación porcentual de atenciones vía telefónica </t>
  </si>
  <si>
    <t xml:space="preserve">Componente: Información y Orientación vía telefónica a la población migrante </t>
  </si>
  <si>
    <t xml:space="preserve">(Número de atenciones vía telefónica en T/Número de atenciones vía telefónica en T-1) </t>
  </si>
  <si>
    <t>Atenciones Telefonicas</t>
  </si>
  <si>
    <t xml:space="preserve">Porcentaje de proyectos productivos de grupos de migrantes y familiares beneficiados </t>
  </si>
  <si>
    <t xml:space="preserve">Componente: Proyectos Productivos para Migrantes y Familiares </t>
  </si>
  <si>
    <t>(Número de proyectos productivos de personas huéspedes y migrantes beneficiados/Número de proyectos productivos de personas huéspedes y migrantes inscritos)*100</t>
  </si>
  <si>
    <t>Proyectos</t>
  </si>
  <si>
    <t>Porcentaje de instiuciones pùblicas y privadas en las que se realiza difusiòn                                                                                                                                                                                                                    Porcentaje de canalizaciones a diferentes instituciones del Gobierno de la Ciudad de Mèxico y OSC                                                                                                                                                                                                                                    Porcentaje de personas satisfechas con el servicio brindado</t>
  </si>
  <si>
    <t>1) Realizar difusiòn de los programas de la DAHMyF en instancias pùblicas y privadas.                                                                                                                                                                                       2) Canalizar a personas Migrantes, Huéspedes y sus Familias a diferentes instituciones del Gobierno de la Ciudad de Mèxico, OSC, y otras instituciones que ofrecen servicios diversos.                                                                                                                                                                                                                                                                                                                                                  3) Implementar encuensta de satisfacción a los beneficiarios.</t>
  </si>
  <si>
    <t xml:space="preserve">(Nùmero de instituciones con difusiòn de los programas en T/Nùmero de instituciones con difusiòn de los programas en T-1)                                                                                                                                                                                                                                                                               (Nùmero de personas canalizadas a diferentes organizaciones y dependencias/Nùmero de canalizaciones concluidas)                                                                                                                                                                                                     (Nùmero de personas satisfechas con le servicio(s) recibido(s)/Nùmero de personas atendidas) </t>
  </si>
  <si>
    <t>Nombre del Indicador
(5)</t>
  </si>
  <si>
    <t>Objetivo
(6)</t>
  </si>
  <si>
    <t>Nivel del Objetivo
(7)</t>
  </si>
  <si>
    <t>Tipo de Indicador
(8)</t>
  </si>
  <si>
    <t>Método de Cálculo
(9)</t>
  </si>
  <si>
    <t>Dimensión a Medir
(10)</t>
  </si>
  <si>
    <t>Frecuencia de Medición
(11)</t>
  </si>
  <si>
    <t>Unidad de Medida
(12)</t>
  </si>
  <si>
    <t>Línea Base
(13)</t>
  </si>
  <si>
    <t>Meta Programada al Periodo 
(14)</t>
  </si>
  <si>
    <t>Meta Alcanzada al Periodo
(15)</t>
  </si>
  <si>
    <t>Tasa de Variación de Proyectos productivos de mujeres migrantes y sus familias financiados</t>
  </si>
  <si>
    <t>Lograr la disminución de la brecha de desigualdad a través de proyectos productivos impulsados por mujeres huéspedes, migrantes y sus familias en situación de vulnerabilidad</t>
  </si>
  <si>
    <t>(Número de Proyectos Productivos para mujeres financiados en T/Número de Proyectos Productivos para mujeres financiados en T-1)</t>
  </si>
  <si>
    <t>Porcentaje de proyectos productivos impulsados por grupos de mujeres huéspedes, migrantes y sus familias beneficiados</t>
  </si>
  <si>
    <t>Las mujeres huéspedes, migrantes sus familias que habitan y/o transitan en la Ciudad de México desarrollan proyectos productivos.</t>
  </si>
  <si>
    <t>(Número de proyectos Productivos beneficiados/Número de Proyectos Productivos ingresados)*100</t>
  </si>
  <si>
    <t>Porcentaje de Proyectos Productivos de mujeres autorizados</t>
  </si>
  <si>
    <t>Apoyo para la implementación de proyectos productivos para mujeres huéspedes, migrantes y sus familias que habitan y/o transitan en la Ciudad de México (Impulso a la Mujer Huésped y Migrante)</t>
  </si>
  <si>
    <t>(Total de proyectos Productivos de mujeres recibidos/Total de Proyectos Productivos de mujeres autorizados)*100</t>
  </si>
  <si>
    <t>Porcentaje de proyectos de organizaciones sin fines de lucro</t>
  </si>
  <si>
    <t>Apoyos para organizaciones sin fines de lucro (Impulso a la Mujer Huésped y Migrante)</t>
  </si>
  <si>
    <t>(Número total de proyectos de OSC financiados/Número total de proyectos de OSC ingresados)*100</t>
  </si>
  <si>
    <t>Porcentaje de Proyectos Productivos aprobados</t>
  </si>
  <si>
    <t>2.Recepcionar y aprobar las solicitudes de los proyectos productivos</t>
  </si>
  <si>
    <t>(Total de proyectos Productivos de mujeres ingresados a la ventanilla no.6/Total de Proyectos Productivos de mujeres aprobados)*100</t>
  </si>
  <si>
    <t>Porcentaje de proyectos productivos operando</t>
  </si>
  <si>
    <t>3. Implementar un mecanismo de seguimiento a los proyectos productivos.</t>
  </si>
  <si>
    <t>(Número de proyectos productivos aprobados/número de proyectos productivos que continúan operando)</t>
  </si>
  <si>
    <t>Porcentaje de personas satisfechas</t>
  </si>
  <si>
    <t>4.Aplicar encuesta de satisfacción a las beneficiarias</t>
  </si>
  <si>
    <t>(Total de personas atendidas/Total de personas satisfechas con el servicio(s) recibido(s))*100</t>
  </si>
  <si>
    <t xml:space="preserve">PROGRAMA PRESUPUESTARIO O FONDO DEL RAMO GENERAL 33: S027 PROGRAMA DE EQUIDAD PARA LA MUJER RURAL, INDÍGENA, HUÉSPED Y MIGRANTE, COMPONENTE IMPULSO A LA MUJER HUÉSPED Y MIGRANTE  </t>
  </si>
  <si>
    <t>1466</t>
  </si>
  <si>
    <t>1990</t>
  </si>
  <si>
    <t>Secretaria de Desarrollo Rural y Equidad para las Comunidades</t>
  </si>
  <si>
    <t>94</t>
  </si>
  <si>
    <t>358</t>
  </si>
  <si>
    <t>80</t>
  </si>
  <si>
    <t>31</t>
  </si>
  <si>
    <t>68</t>
  </si>
  <si>
    <t>70</t>
  </si>
  <si>
    <t>211</t>
  </si>
  <si>
    <t>3149</t>
  </si>
  <si>
    <t>149</t>
  </si>
  <si>
    <t>168</t>
  </si>
  <si>
    <t>139</t>
  </si>
  <si>
    <t>48</t>
  </si>
  <si>
    <t>28</t>
  </si>
  <si>
    <t>13</t>
  </si>
  <si>
    <r>
      <t>Acciones Realizadas:</t>
    </r>
    <r>
      <rPr>
        <sz val="10"/>
        <rFont val="Gotham Rounded Book"/>
      </rPr>
      <t xml:space="preserve">  Se publicaron 31 apoyos, la ventanilla cierra al mes de Octubre para la publicación de beneficiarios afectados por contingencias climatológicas. </t>
    </r>
  </si>
  <si>
    <r>
      <t>Acciones Realizadas:</t>
    </r>
    <r>
      <rPr>
        <sz val="10"/>
        <rFont val="Gotham Rounded Book"/>
      </rPr>
      <t xml:space="preserve"> Se realizó la aportación de recursos tanto federales, como de la Ciudad de México, relativos al programa en concurrencia de sanidades, mismos que fueron dispersados al comité estatal de sanidad vegetal, así como pecuario, estanto en revisión las solicitudes para la realización de los trabajos de elaboración de estudios y análisis de muestras. </t>
    </r>
  </si>
  <si>
    <r>
      <t>Acciones Realizadas:</t>
    </r>
    <r>
      <rPr>
        <sz val="10"/>
        <rFont val="Gotham Rounded Book"/>
      </rPr>
      <t xml:space="preserve"> Durante el presente período se continuaron las actividades de monitoreo, seguimiento, promoción y fomento de las actividades operativas del programa, así como la atención de los prouductores rurales. Asimismo, se aprobaron 36 solicitudes de cursos y capacitaciones a productores solicitantes, mismos que se verán reflejados como beneficiarios durante el siguiente trimestre.</t>
    </r>
  </si>
  <si>
    <t>3</t>
  </si>
  <si>
    <r>
      <t xml:space="preserve">Acciones Realizadas:  </t>
    </r>
    <r>
      <rPr>
        <sz val="10"/>
        <rFont val="Gotham Rounded Book"/>
      </rPr>
      <t>La presente Actividad Institucional al estar asociada a un componente del programa de concurrencia con las entidades federativas, se realizó el depósito correspondiente al fideicomiso del fondo de fomento agropecuario del distrito federal  (FOFA-DF) de aquéllos recursos comprometidos con la SAGARPA, como se establece en el anexo técnico del Convenio para el Desarrollo Agropecuario, cumpliendo así con la meta financiera programada. Asimismo, se han ejercido los recursos para el apoyo a 30 productores agropecuarios y de pesca denominados extensionistas.</t>
    </r>
  </si>
  <si>
    <r>
      <t xml:space="preserve">Acciones Realizadas:  </t>
    </r>
    <r>
      <rPr>
        <sz val="10"/>
        <rFont val="Gotham Rounded Book"/>
      </rPr>
      <t xml:space="preserve">Se realizó el depósito al fideicomiso del fondo agropecuario del distrito federal (FOFA-DF) de los recursos comprometidos con la Comisión Nacionla del Agua (CONAGUA), tal como se establece el anexo técnico correspondiente, cumpliendo de esta forma con la meta financiera programada. No se omite mencionar que se encuentran en proceso de autorización las solicitudes de beneficiarios para el cumplimiento de la meta física correspondiente. </t>
    </r>
  </si>
  <si>
    <r>
      <t xml:space="preserve">Acciones Realizadas:  </t>
    </r>
    <r>
      <rPr>
        <sz val="10"/>
        <rFont val="Gotham Rounded Book"/>
      </rPr>
      <t xml:space="preserve">Durante el presente período se continuaron las actividades de monitoreo, seguimiento, promoción y fomento de las actividades operativas del programa, así como la atención de los prouductores rurales. Asimismo se aprobaron 133 solicitudes de beneficiarios, cumpliendo así con la meta establecida. No se omite menciona que dichos beneficiarios se encuentran en trámite para el pago de los apoyos autorizados, motivo por el cual la meta física y presupuestal se verá reflejada en el cuarto trimestre. </t>
    </r>
  </si>
  <si>
    <r>
      <t>Acciones Realizadas:</t>
    </r>
    <r>
      <rPr>
        <sz val="10"/>
        <rFont val="Gotham Rounded Book"/>
      </rPr>
      <t xml:space="preserve">  Se realizó el depósito correspondiente de la contraparte local al fideicomiso del fondo de fomento agropecuario del distrito federal (FOFA-DF), de aquéllos recursos comprometidos con la SAGARPA, tal como se estipula en el anexo técnico del Convenio de Desarrollo Agropecuario, cumpliendo de esta forma, con la meta financiera programada. No se omite mencionar que los beneficiairios se encuentran en proceso de autorización para el cumplimiento de las metas físicas establecidas. </t>
    </r>
  </si>
  <si>
    <r>
      <t xml:space="preserve">Acciones realizadas: </t>
    </r>
    <r>
      <rPr>
        <sz val="10"/>
        <rFont val="Gotham Rounded Book"/>
      </rPr>
      <t xml:space="preserve"> Se realizó el depósito correspondiente de la contraparte local al fideicomiso del fondo de fomento agropecuario del distrito federal (FOFA-DF), de aquéllos recursos comprometidos con la SAGARPA, tal como se estipula en el anexo técnico del Convenio de Desarrollo Agropecuario, cumpliendo de esta forma, con la meta financiera programada. No se omite mencionar que los beneficiairios se encuentran en proceso de autorización para el cumplimiento de las metas físicas establecidas. </t>
    </r>
  </si>
  <si>
    <r>
      <t>Acciones Realizadas:</t>
    </r>
    <r>
      <rPr>
        <sz val="10"/>
        <rFont val="Gotham Rounded Book"/>
      </rPr>
      <t xml:space="preserve"> Se realizó la aprobación y publicación de 257 proyectos a beneficiar, mismos que se encuentran en trámite de pago, motivo por el cual la meta física y financiera asociada a ésta activdiada institucional se verá reflejado durante el siguiente trimestre. </t>
    </r>
  </si>
  <si>
    <r>
      <t xml:space="preserve">Acciones Realizadas: </t>
    </r>
    <r>
      <rPr>
        <sz val="10"/>
        <rFont val="Gotham Rounded Book"/>
      </rPr>
      <t xml:space="preserve">  Se realizó el depósito al  FOFA-DF de los recursos comprometidos para el Programa SNIDRUS y se han realizado el pago de apoyos a los beneficiarios autorizados, sin embargo se encuentra pendiente la publicación de las actividades del sistema de información geográfica. </t>
    </r>
  </si>
  <si>
    <r>
      <t xml:space="preserve">Acciones Realizadas:  </t>
    </r>
    <r>
      <rPr>
        <sz val="10"/>
        <rFont val="Gotham Rounded Book"/>
      </rPr>
      <t xml:space="preserve">  Durante el presente período se continuaron las actividades de monitoreo, seguimiento, promoción y fomento de las actividades operativas del programa, así como la atención de los prouductores rurales. Asimismo se aprobaron 182 solicitudes de beneficiarios, cumpliendo así con la meta establecida. No se omite menciona que dichos beneficiarios se encuentran en trámite para el pago de los apoyos autorizados, motivo por el cual la meta física y presupuestal se verá reflejada en el cuarto trimestre. </t>
    </r>
  </si>
  <si>
    <r>
      <t xml:space="preserve">Acciones Realizadas:  </t>
    </r>
    <r>
      <rPr>
        <sz val="10"/>
        <rFont val="Gotham Rounded Book"/>
      </rPr>
      <t xml:space="preserve">
Se proporcionaron ayudas para 6 personas que realizaron actividades de monitoreo, difusión y seguimiento de las actividades operativas del programa. </t>
    </r>
  </si>
  <si>
    <r>
      <t xml:space="preserve">Acciones Realizadas: </t>
    </r>
    <r>
      <rPr>
        <sz val="10"/>
        <rFont val="Gotham Rounded Book"/>
      </rPr>
      <t xml:space="preserve">Durante el período de reporte no se han entregado ayudas, sin embargo ya se aprobaron y publicaron 60 proyectos de distintos productores rurales, no se omite mencionar que el pago de los apoyos aprobados se encuentra en proceso de trámite, motivo por el cual la meta física y financiera se verá reflejada hasta el siguiente trimestre. </t>
    </r>
  </si>
  <si>
    <r>
      <t xml:space="preserve">Acciones Realizadas:  </t>
    </r>
    <r>
      <rPr>
        <sz val="10"/>
        <rFont val="Gotham Rounded Book"/>
      </rPr>
      <t xml:space="preserve"> Durante el período de reporte no se han entregado ayudas, sin embargo ya se aprobaron y publicaron 17 proyectos de distintos productores rurales, no se omite mencionar que el pago de los apoyos aprobados se encuentra en proceso de trámite, motivo por el cual la meta física y financiera se verá reflejada hasta el siguiente trimestre. </t>
    </r>
  </si>
  <si>
    <r>
      <t xml:space="preserve">Acciones Realizadas: </t>
    </r>
    <r>
      <rPr>
        <sz val="10"/>
        <rFont val="Gotham Rounded Book"/>
      </rPr>
      <t>Durante el trimestre de referencia se ejercieron recursos para la contratación de servicios que se les proporcionó a los productores, necesarios para la logística, desarrollo y promoción de la comercializción de sus productos en el evento denominado "Consume Local 2018", CONSUME LOCAL CDMX 2018 "FLORES DE LA CIUDAD", CONSUME LOCAL CDMX 2018 "COLORES DE PRIMAVERA" Y "CURACIÓN CON TRADICIÓN";con una meta alcanzada de 200,000.00 beneficiarios asistentes al evento.</t>
    </r>
  </si>
  <si>
    <t xml:space="preserve">En lo que respecta al fondo 25B180 (Etiquetado- Recursos Federales -Agricultura, ganadería, desarrollo rural, pesca y alimentación- Desarrollo Rural sustentable, así como agropecuario, acuícola y pesquero  - 2018- Original de la UR), hasta el período de reporte no se han ejercido dichos recursos. Sin embargo, la Secretaría de Desarrollo Rural y Equidad para las Comunidades ya ha radicado en el Fideicomiso FOFA-DF, los recursos relativos a la contraparte local del presente fondo, mismos que se han desglosado para su ejercicio en las siguientes actividades: 
</t>
  </si>
  <si>
    <t>FOMENTO A LA INVERSION EN EQUIPAMIENTO  E INFRAESTRUCTURA</t>
  </si>
  <si>
    <t>CONCURRENCIA CON LAS ENTIDADES FEDERATIVAS</t>
  </si>
  <si>
    <t>SISTEMA NACIONAL DE INFORMACION PARA EL DESARROLLO RURAL SUSTENTABLE (SNIDRUS)</t>
  </si>
  <si>
    <t>Se realizó el depósito al FOFA-DF los recursos comprometidos para el programa de snidrus y se han realizado el pago de apoyos a los beneficiarios autorizados</t>
  </si>
  <si>
    <t>Se realizó el depósito al fideicomiso del fondo de fomento agropecuario del distrito federal FOFA-DF de los recursos comprometidos con la sagarpa, en el anexo tecnico correspondiente, cumpliendo la meta financiera programada y se encuentra en proceso la autorizacion de solicitudes para el cumplimiento de las metas fisicas programadas.</t>
  </si>
  <si>
    <t>SANIDADES</t>
  </si>
  <si>
    <t xml:space="preserve">Se realizó la aportacion federal y de la cdmx de recursos del programa de sanidades y los recursos ya fueron diepersados al comite estatal de sanidad vegetal y comite pecuario, </t>
  </si>
  <si>
    <t>INFRAESTRUCTURA PRODUCTIVA PARA EL APRPVECHAMIENTO SUSTENTABLE DE SUELO Y AGUA (IPASSA)</t>
  </si>
  <si>
    <t>Se realizó al FOFA-DF la aportación  de los recursos comprometidos de la cdmx , se encuentra pendiente la publicacion de beneficiarios</t>
  </si>
  <si>
    <t>EXTENSIONISMO DESARROLLO DE CAPACIDADES Y ASOCIATIVIDAD PRODUCTIVA</t>
  </si>
  <si>
    <t>Se realizó la aportación federal y de la CDMX al FOFA-DF de recursos comprometidos y se han pagado recursos a 30 beneficiarios de servicios de extensionismo</t>
  </si>
  <si>
    <t>ACCIONES PARA FORTALECER LA INFRAESTRUCTURA HIDROAGRICOLA</t>
  </si>
  <si>
    <t>Se realizó la aportación federal y de la CDMX al FOFA-DF de recursos comprometidos y esta pendiente la autorizacion de solicitudes</t>
  </si>
  <si>
    <t>Ayudas economicas a migrantes con proyectos productivos individuales, y familiares  que fomenten el autoempleo a través de proyectos de alimentos preparados; tacos al carbón, antojitos mexicanos, cocinas   económicas, carnitas, pizzerías, comida veracruzana,hamburguesas, alitas, tacos, rosticerías (pollos rostizados), mariscos, tamales, panaderías, cafetería, repostería, ensaladas, jugos y licuados, pancita, hot dog, tamales, y comida china; tortillería, lavandería, tiendas de abarrotes, purificadora de agua, estudio fotográfico, barbería, masajes, estética, y jarcería. proyectos para talleres de; carpintería, costura (maquila), mecánico automotriz, jardinería, electricidad, herrería, electricidad, clases de ingles, y de publicidad. servicios de: lavado de autos, automotriz, vulcanizadora, pintura,eléctrico, servicios legales, publicidad playeras y gorras, y publicidad (tampografia); Para remodelación, construcción y pintura, vidrio y aluminio. P}ara alquiler de: inflables, mobiliario, sonido, carpas, sillas y mesas. y para comercialización de ropa.</t>
  </si>
  <si>
    <t xml:space="preserve">Con la finalidad de apoyar a los migrantes mexicanos de retorno a sus lugares de orígen, ayudarles a encontrar una ocupación dentro del mercado formal, incrementar sus opciones de autoempleo y fomentar la operación de albergues que los atiendadn, así como precisar las disposiciones para el ejercicio, seguimiento, control, rendición de cuentas y transparencia de los recursos qeu se entregarán con cargo al Fondo de Apoyo a Migrantes; se otorgaron recursos por un monto de  3,720,000.00 para la implementaión de los siguientes proyectos: </t>
  </si>
  <si>
    <t xml:space="preserve">Actividad Institucional 124335: </t>
  </si>
  <si>
    <t xml:space="preserve">Ayudas en servicios a través de una asociación civil para realizar el proyecto denominado "constitución política de la ciudad de méxico en diversas lenguas indígenas nacionales", así como promocionar y
fortalecer los derechos linguisticos y desarrollo de las lenguas indígenas de los pueblos y comunidades de la ciudad de mexico, a través de un resumen de la constitución política de la ciudad de méxico por expertos en la materia; hacer una adaptación del resumen mencionado en el punto inmediato anterior y la elaboración de guiones para la producción de materiales audiovisuales y folletos; realizar la traducción de la constitución política de la ciudad de méxico a las lenguas mexicanas de mayor presencia en la ciudad de méxico; producción en cabina de los guiones correspondientes; entrega de los trabajos con los cuales se desarrollo el proyecto, así como el trabajo final que acredita la realización y cumplimiento total del mismo.  </t>
  </si>
  <si>
    <t xml:space="preserve">Actividad Institucional 265475: </t>
  </si>
  <si>
    <t xml:space="preserve">Con los recursos ejercidos del presente fondo se llevaron a cabo los siguientes eventos: connsume local cdmx 2018 "flores de la ciudad", "colores de primavera" y "curación con tradición";  </t>
  </si>
  <si>
    <t>Actividad Institucional 321355:</t>
  </si>
  <si>
    <t xml:space="preserve">Con los recursos ejercidos del presente fondo y acitividad institucional, se entregaron ayudas en servicios a productores, a través de la organización de las naciones unidas para la alimentación y la agricultura para desarrollar el sistema de gestión/capacitación para el fomento de mercados de
productores (mp) en la cdmx; desarrollar el sistema de gestión para el desarrollo de encadenamientos productivos (ep) entre productores de la cdmx y restaurantes, comercializadoras de circuitos cortos (cc) y empresas transformadoras e implementación de prueba piloto en compras públicas o metro; acompañamiento técnico/productivo del nopal de la cdmx; plan de acción para el sistema productivo amaranto (spa) de la cdmx; plan de acción para establecer alternativas de ingreso para mujeres centrado en artesanías; evaluación de la intervención del proyecto de acompañamiento técnico en el diseño e implementación de una estrategia de cadenas cortas agroalimentarias (cca) y circuitos cortos (cc).  </t>
  </si>
  <si>
    <r>
      <t xml:space="preserve">Acciones Realizadas: </t>
    </r>
    <r>
      <rPr>
        <sz val="10"/>
        <rFont val="Gotham Rounded Book"/>
      </rPr>
      <t xml:space="preserve">Durante el período de reporte, no se han realizado acciones. </t>
    </r>
  </si>
  <si>
    <r>
      <t xml:space="preserve">Acciones Realizadas: </t>
    </r>
    <r>
      <rPr>
        <sz val="9"/>
        <rFont val="Gotham Rounded Book"/>
      </rPr>
      <t xml:space="preserve">Durante el período de reporte, no se han realizado acciones. </t>
    </r>
  </si>
  <si>
    <r>
      <t>Acciones Realizadas:</t>
    </r>
    <r>
      <rPr>
        <sz val="10"/>
        <rFont val="Gotham Rounded Book"/>
      </rPr>
      <t xml:space="preserve">
Durante el período del 23 de julio al 3 de agosto se recepcionaron 20 solicitudes para la segunda temporada, siendo aprobadas 9 proyectos.
La transmisión radiofónica en la plataforma digital de Radio Raíces (radioraices.org) corresponde a un total de 1376.64 horas durante el periodo a reportar, teniendo un alcance aproximado de 28,201 personas de México, América Latina y algunos países europeos.
Respecto a la actividad "Comunicación Comunitaria", se recepcionaron 2 solicitudes, las cuales fueron sometidas a evaluación, cumpliendo con los criterios uno de ellos del cual se ha iniciado el trámite administrativo para la entrega del recurso económico.</t>
    </r>
  </si>
  <si>
    <r>
      <t xml:space="preserve"> Acciones Realizadas:</t>
    </r>
    <r>
      <rPr>
        <b/>
        <sz val="9"/>
        <rFont val="Gotham Rounded Book"/>
        <family val="3"/>
      </rPr>
      <t xml:space="preserve"> </t>
    </r>
    <r>
      <rPr>
        <sz val="9"/>
        <rFont val="Gotham Rounded Book"/>
      </rPr>
      <t>Durante el período de referencia se otorgaron apoyos para la consecusión de las actividades operativas del programa, mismas que se otorgan de manera mensual a beneficiarios que dan seguimiento, monitoreo, promoción y difusión. Asimismo, se otorgaron ayudas para la realización de los siguientes proyectos: ayudas económicas a personas para llevar a cabo los proyectos que a continuación se detallan: contribuir a promover la tradición del día de muertos en los pueblos originarios de tlahuac a través de talleres de mascaras de cartonería y un montaje de ofrendas; fortalecer la identidad del pueblo san antonio tecomitl  a través de la difusión de sus tradiciones y  ostumbres, como lo es la festividad del día de muertos; difundir la cultura, las tradiciones y las costumbres del pueblo originario san pedro atocpan a través de la publicación de dos números de revista; preservar los nombres nahuas de los parajes del pueblo para fortalecer el vínculo de la raíz indígena; fortalecer el carnaval del pueblo de santa isabel tola para preservar la tradición, que es herencia de los ancestros y un legado para generaciones futuras; entre otros proyectos.</t>
    </r>
  </si>
  <si>
    <r>
      <t>Acciones Realizadas:</t>
    </r>
    <r>
      <rPr>
        <b/>
        <sz val="9"/>
        <rFont val="Gotham Rounded Book"/>
        <family val="3"/>
      </rPr>
      <t xml:space="preserve"> </t>
    </r>
    <r>
      <rPr>
        <sz val="9"/>
        <rFont val="Gotham Rounded Book"/>
      </rPr>
      <t xml:space="preserve"> JORNADAS DE MEDICINA TRADICIONAL
Se realizaron 6 Jornadas de Medicina Tradicional, en las alcaldías Azcapotzalco, Gustavo A. Madero, Iztapalapa, Milpa Alta, Tláhuac y Xochimilco en las que se ofrecieron servicios de armonización y masaje principalmente, además de atender enfermedades de filiación cultural (curada de susto, empacho, tronada de anginas, entre otras), se atendieron en total 434 personas entre ellas 247 mujeres y 187 hombres.  
TALLERES DE MEDICINA TRADICIONAL Y HERBOLARIA 
Durante este periodo se impartieron 11 talleres de los cuales 6 de ellos se impartieron en el Auditorio de la SEDEREC, con los siguientes temas: medicina tradicional mexicana y elaboración de productos herbolarios, elaboración de productos cosméticos a partir de plantas medicinales, uso y cosmovisión de las plantas medicinales, inpahtli intoltecayotl (una visión a la medicina mexhica),  técnicas de masaje y curaciones tradicionales mexicanas y técnicas de sobado en la medicina tradicional indígena.
De manera itinerante se llevaron a cabo los siguientes talleres: danza mexicana para niños en las alcaldías Álvaro Obregón, Azcapotzalco y Cuajimalpa, salud comunitaria: estrategias para mejora de la higiene en la comunidad, en el Centro para el Desarrollo de la Micro y Pequeña empresa en la alcaldía Gustavo A. Madero y el taller Prevención de adicciones en la comunidades en la Casa de Medicina Tradicional Chipahualiztli en la alcaldía Iztapalapa.
Además se dio un taller para servidores públicos de la Procuraduría General de la Justicia a cerca de la Medicina Tradicional, técnicas de sobado y enfermedades de filiación cultural (susto, empacho, tronada de angina, mal de ojo, limpias, entre otras).  
Y se llevó a cabo un taller sobre el proceso productivo de plantas medicinales en el Centro de Readaptación social Varonil Santa Martha Acatitla en la alcaldía Iztapalapa.
En total se capacitaron un total de 330 personas, 222 mujeres y 108 hombres.
INAUGURACIÓN DEL DIPLOMADO DE MEDICINA TRADICIONAL MEXICANA INDIGENA
Se inauguró el Diplomado de Medicina Tradicional Indígena Mexicana dirigido a 20 curanderas y curanderos de las Casas de Medicina Tradicional. 
Dicho diplomado está a cargo de académicos de la Universidad Autónoma de Chapingo el cual se compone de 10 módulos de 16 horas cada uno, con los siguientes temas: la historia del México prehispánico y su cosmovisión, formación de médicos tradicionales, historia y creencias, aromaterapia, tonalpohualli, herbolaria, plantas medicinales para los distintos aparatos y sistemas, temazcalli, preparación de productos a bases de plantas medicinales, masaje y nutrición tradicional. 
RECORRIDOS ETNOBOTÁNICOS 
Se han realizado 3 recorridos etnobotánicos en las alcaldías Tláhuac, Álvaro Obregón y Milpa Alta, dirigidos al público en general con el objetivo de conocer las plantas medicinales en el medio silvestre, su importancia ambiental y la interacción con otros organismos.
Como actividades adicionales, en el recorrido de Tláhuac se realizó observación de aves con el apoyo del grupo UAMeros Pajareros, en el que se lograron observar  un total de 23 aves. Y en el recorrido de Milpa Alta se llevó a cabo un baño de temazcal en la Casa de Medicina Tradicional Temaxcaltitla.
Asistieron un total de 52 personas, 36 mujeres y 16 hombres. 
• EVENTO 3er ENCUENTRO DE TEMAZCALES
Derivado de los proyectos 2018, se realizó el 3er Encuentro de Temazcales en el Huerto Roma verde, con el objetivo de promover, difundir y rescatar  el conocimiento y uso de este baño de vapor, principalmente en la población de la Ciudad de México, además de ofrecer una alternativa para la salud primaria.
En dicho evento se llevaron a cabo diversas actividades como baños de temazcal, conferencias, talleres, servicios de medicina tradicional y expo venta de productos herbolarios. 
</t>
    </r>
  </si>
  <si>
    <r>
      <t xml:space="preserve">Acciones Realizadas:  </t>
    </r>
    <r>
      <rPr>
        <sz val="10"/>
        <rFont val="Gotham Rounded Book"/>
      </rPr>
      <t>Los recursos erogados para esta actividad institucional se destinaron al pago, de salarios y asimilables que corresponden al personal coordinador de proyectos que lleva a cabo el seguimiento, operación y monitoreo de la Unidad de Igualdad Sustantiva, así como para el pago parcial de servicios personales de la secretaría. Derivado de ello ser realizaron las siguientes acciones: 
1.-Mediante un proceso de capacitación por la Escuela de Administración Pública en el curso de “Planeación Estratégica para las Unidades de Igualdad Sustantiva” y con el propósito de contribuir al desarrollo de las competencias profesionales de las personas adscritas a las Unidades de Igualdad Sustantiva de la CDMX, para que incidan en la incorporación de la perspectiva de género en los órganos de la administración pública mediante metodologías y herramientas de la planeación estratégica con perspectiva de género, se logró una propuesta para la elaboración de Diagnóstico Institucional de Género.
2.-Se realizó una sesión de conversatorio-plática con el equipo de la Subdirección de Comunicación Social, para que se incluya el tema de lenguaje incluyente en todas las actividades que se realizan desde esa área, con la finalidad de garantizar el primer derecho de cualquier persona de existir y eso implica el derecho a ser nombrada
3.-En Coordinación con el Instituto de las Mujeres de la Ciudad de México, se realizó la invitación a tres adolescentes de comunidad indígena que pudieran participar en la Escuela de Formación de Liderazgos Adolescentes de la Ciudad de México, en su Segunda Generación 2018 con UNICEF.
4.- Se coadyuvó con la Dirección General de Equidad para los Pueblos Indígenas la traducción de Cuardernillos en 4 lenguas indígenas nacionales sobre el tema de la Salud a mujeres indígenas.
5.- Desde la Unidad se compiló información sobre las acciones que se desarrollan en la Secretaría en la atención a pueblos indígenas y los procesos de migración. Esta información se envió para su análisis dentro de la Coalición Latinoamericana y Caribeña de Ciudades contra el Racismo, la Discriminación y la Xenofobia que es iniciativa de los gobiernos locales de la Ciudad de México, Bogotá, Quito y Montevideo, correspondientes a los países de América Latina: México, Colombia, Ecuador y Uruguay respectivamente a fin de generar un Plan Estratégico de Cooperación Sur-Sur integrado para la Coalición con base en estudios particulares en las ciudades de Medellín, Quito, Ciudad de México y Montevideo generados para articular políticas públicas contra la discriminación de modo que estas puedan ser identificadas, implementadas y medidas en el ámbito regional.</t>
    </r>
  </si>
  <si>
    <t>2208</t>
  </si>
  <si>
    <t>A) Sentencias y resoluciones por autoridad competente.</t>
  </si>
  <si>
    <t>B) No se presenta variación</t>
  </si>
  <si>
    <t>A) No se presenta variación</t>
  </si>
  <si>
    <t>N/D</t>
  </si>
  <si>
    <t>Apoyar a todas y cada una de las personas físicas  o morales dedicadas a las labores productivas del Sector Rural</t>
  </si>
  <si>
    <t>Gasto corriente</t>
  </si>
  <si>
    <t>A) Se produjo un ahorro relativo a las asignaciones para pago de antigüedad y premio de asistencia.</t>
  </si>
  <si>
    <t xml:space="preserve">ALCANZADA </t>
  </si>
  <si>
    <t>PROGRAMA PRESUPUESTARIO O FONDO DEL RAMO GENERAL 33: S032  Programa de Cultura Alimentaria, Artesanal, Vinculación comercial y Fomento de la Interculturalidad y de la Ruralidad</t>
  </si>
  <si>
    <t>265475 15O175 32911100</t>
  </si>
  <si>
    <t>321355 111183 33211100</t>
  </si>
  <si>
    <t>321361 111183 44191100</t>
  </si>
  <si>
    <t>393553 111183 44191100</t>
  </si>
  <si>
    <t>PARA BRINDAR 300 AYUDAS CONSISTENTES EN PAQUETES DE PRODUCCIÓN BÁSICOS, ASIMISMO  PARA BRINDAR 178 AYUDAS CONSISTENTES EN PAQUETES DE RIEGO BÁSICOS, DE ACUERDO A LA AFECTACIÓN LÍQUIDA DE RECURSOS NÚMERO 6544</t>
  </si>
  <si>
    <t>PARA BRINDAR AYUDAS CONSISTENTES EN PAQUETES DE APOYO A MUJERES URALES, CAMPESINAS O INDÍGENAS DE LA CIUDAD DE MÉXICO, DE ACUERDO A LA AFECTACIÓN LÍQUIDA DE RECURSOS NO. 6544</t>
  </si>
  <si>
    <t>321356 15O175 44191100</t>
  </si>
  <si>
    <t>321357 15O175 44191100</t>
  </si>
  <si>
    <t>321361 15O175 44191100</t>
  </si>
  <si>
    <t>393553 15O175 44191100</t>
  </si>
  <si>
    <t xml:space="preserve">PARA  REALIZACIÓN DE UN RESUMEN DE LA CONSTITUCIÓN POLÍTICA DE LA CIUDAD DE MÉXICO POR OR TRADUCTORES DE LOS PUEBLOS INDÍGENAS EXPERTOS EN LA MATERIA. LO ANTERIOR PERMITIRÁ LLEVAR A CABO LA PROMOCIÓN DE LOS DERECHOS LINGÜÍSTICOS DE LOS PUEBLOS Y COMUNIDADES INDÍGENAS; ASÍ COMO LA PROMOCIÓN, FORTALECIMIENTO Y DESARROLLO DE LAS LENGUAS INDÍGENAS, GARANTIZANDO EL ACCESO A LA JURISDICCIÓN DEL ESTADO, MEDIANTE EL "PROYECTO LA CONSTITUCIÓN POLÍTICA DE LA CIUDAD DE MÉXICO EN DIVERSAS LENGUAS INDÍGENAS NACIONALES". </t>
  </si>
  <si>
    <t>124335 15O175 44511100</t>
  </si>
  <si>
    <t>321355 15O175 44511100</t>
  </si>
  <si>
    <t>321355 15O175 49211100</t>
  </si>
  <si>
    <t>PARA BRINDAR UNA APORTACIÓN ECONÓMICA A LA ORGANIZACIÓN DE LAS NACIONES UNIDAS PARA LA ALIMENTACIÓN Y LA AGRICULTURA, LA CUAL COADYUVARÁ
CON ESTA SECRETARÍA BRINDANDO ASISTENCIA TÉCNICA EN LA IMPLEMENTACIÓN DE
UNA ESTRATEGIA DE CADENAS Y CIRCUITOS CORTOS PARA LA COMERCIALIZACIÓN
DIRECTA DE PEQUEÑOS PRODUCTORES AGROPECUARIOS</t>
  </si>
  <si>
    <t>"DIAGNÓSTICO HIDRO-CLIMÁTICO PARA LA AGRICULTURA EN LAS DEMARCACIONES DE MILPA ALTA, TLÁHUAC Y XOCHIMILCO, CIUDAD DE MÉXICO"</t>
  </si>
  <si>
    <t>267474 15O175 38411100</t>
  </si>
  <si>
    <t>267459S025</t>
  </si>
  <si>
    <t>FIDEICOMISO EDUCACIÓN GARANTIZADA
(FIDEGAR)</t>
  </si>
  <si>
    <t>268498 25MC83 44191100</t>
  </si>
  <si>
    <t xml:space="preserve">SE REQUIERE CONTAR CON LA SUFICIENCIA QUE PERMITA LA CONTRATACIÓN INTEGRAL DE LOS SERVICIOS DE LOGÍSTICA LOS CUALES INCLUYEN, EQUIPOS ELECTRÓNICOS, TEMPLETES, MODULARES ESTRUCTURALES, PLANTA DE LUZ, SANITARIOS, LONAS, CARPAS, PABELLONES, PAGODAS, MESAS, SILLAS, EQUIPOS DE SONIDO Y AUDIO, MICRÓFONOS, ALFOMBRAS, VALLAS, MANTELES, PANTALLA, EXTINTORES, SEÑALIZACIONES, UNIFILAS, ILUMINACIÓN, TRANSPORTACIÓN, ENTRE OTROS, A FIN DE LLEVAR A CABO EVENTOS "CONSUME LOCAL CDMX 2018", EN EL QUE SE ESPERA UNA PARTICIPACIÓN DE 200 MÉDICOS TRADICIONALES EN SU  PRIMER ETAPA; 700 PRODUCTORES Y ARTESANOS EN SU SEGUNDA ETAPA; Y 300 PRODUCTORES DE FLORES DE ORNATO EN SU TERCER ETAPA. EN CADA UNA DE LAS ETAPAS SE ESTIMA UNA AFLUENCIA DE AL MENOS 200,000 VISITANTES, LO QUE CONTRIBUIRÍA DIRECTAMENTE EN LA ECONOMÍA FAMILIAR DE LA POBLACIÓN RURAL Y COMUNIDADES INDÍGENAS DE ESTA CIUDAD. </t>
  </si>
  <si>
    <t xml:space="preserve">SE REQUIERE ADICIÓN DE RECURSOS DEBIDO A QUE LA PROBLEMÁTICA DE LA ZONA RURAL SE AGUDIZÓ O SE EXTENDIÓ DESPUÉS DEL SISMO DEL 19 DE SEPTIEMBRE DE 2017, POR LO QUE ENTRE LAS AFECTACIONES EN LA ZONA RURAL SE CUENTAN: # A CCESO LIMITADO O NULO AL AGUA PARA RIEGO. # DAÑOS EN LAS CHINAMPAS, TABLAS Y PARCELAS. # DAÑOS EN LA RED DE CANALES. # DAÑOS EN LOS SISTEMAS HIDROAGRÍCOLAS.
# REDUCCIÓN DE ACTIVIDAD COMERCIAL DE PRODUCTOS AGRÍCOLAS FRESCOS DE LA ZONA. # REDUCCIÓN DRÁSTICA DE LA ACTIVIDAD TURÍSTICA. # PÉRDIDA DE INSUMOS, IMPLEMENTOS Y MAQUINARIA DE USO AGRÍCOLA. # DAÑOS O PÉRDIDA DE LA VIVIENDA. # DAÑOS O PÉRDIDA DE INFRAESTRUCTURA PARA AGRICULTURA PROTEGIDA. # ATENCIÓN A LA SALUD FÍSICA Y MENTAL INSUFICIENTE. # DAÑOS EN LAS VÍAS DE COMUNICACIÓN. PARTICULARMENTE EN LAS DELEGACIONES RURALES MILPA ALTA, TLALPAN, TLÁHUAC Y XOCHIMILCO, EN GRADO TAL QUE FUERON DECLARADAS "ZONAS DE DESASTRE" Y QUE DICHAS AFECTACIONES IMPIDIERON EL DESARROLLO DE LAS ACTIVIDADES PRODUCTIVAS AGROPECUARIAS Y DE COMERCIO, AFECTANDO A LAS FAMILIAS DE LOS PRODUCTORES, ASÍ COMO AL TEJIDO SOCIAL, POR LO QUE LA ATENCIÓN A LA 
POBLACIÓN DE ESTA ZONA RURAL ES PRIORITARIA Y URGENTE, AL SER ESTA UNA ZONA PRODUCTIVA, CULTURALMENTE Y AMBIENTALMENTE VITAL PARA LA CIUDAD DE MÉXICO. </t>
  </si>
  <si>
    <t>EVENTO DE CONSUME LOCAL 2018</t>
  </si>
  <si>
    <t/>
  </si>
  <si>
    <t>CUMPLIMIENTO A LA LEY DE RECONSTRUCCIÓN</t>
  </si>
  <si>
    <t>ENTREGA DE PAQUETES DE RIEGO Y PRODUCCIÓN PARA LA POBLACIÓN RURAL</t>
  </si>
  <si>
    <t>PAQUETES DE PRODUCCIÓN PARA LAS MUJERES DE LA ZONA RURAL DE LA CDMX</t>
  </si>
  <si>
    <t>PLANTAS DE TRATAMIENTO DE AGUA RESIDUAL</t>
  </si>
  <si>
    <t>PAQUETES DE TRANSFORMACIÓN DE AMARANTO</t>
  </si>
  <si>
    <t>PAQUETES DE LABRANZA BÁSICO</t>
  </si>
  <si>
    <t>PAQUETES DE HIDROPONIA PARA LA PRODUCCIÓN DE HORTALIZAS</t>
  </si>
  <si>
    <t>TRADUCCIÓN EN LENGUAS INDÍGENAS DE LA CONSTITUCIÓN POLITICA DE LA CIUDAD DE MÉXICO</t>
  </si>
  <si>
    <t>CADENAS CORTAS AGROALIMENTARIAS</t>
  </si>
  <si>
    <t>MUESTRA FOTOGRÁFICA</t>
  </si>
  <si>
    <t>PAQUETES BÁSICOS DE PRODUCCIÓN</t>
  </si>
  <si>
    <t>FONDO DE APOYO A MIGRANTES</t>
  </si>
  <si>
    <t xml:space="preserve">PARA BRINDAR AYUDAS EN ESPECIE CONSISTENTES EN 19 PLANTAS DE TRATAMIENTO DE AGUA RESIDUAL ACLARAPACK CON CAPACIDAD PARA TRATAR UN CAUDAL DE 0.15 L POR SEGUNDO (10 M3/DÍA) Y CUMPLIRÁ CON LA NOM003-SEMARNAT-1997 REUSO DEL AGUA CONTACTO DIRECTO, FABRICADA EN ACERO INOXIDABLE, CABEZAL DE AIREACIÓN, SISTEMA DE DIFUSIÓN DE AIRE MEDIANTE DIFUSORES DE BURBUJA GRUESA Y  FINA COMBINADO CON SISTEMA DE ULTRAFILTRACIÓN MEDIANTE FIBRAS, SISTEMA DE  SUCCIÓN DE AGUA CON RETROLAVADOS AUTOMÁTICOS ACOPLADO A SISTEMA DE BOMBEO, INCLUYE ACONDICIONAMIENTO DE TERRENO, EXCAVACIÓN Y RELLENOS.  </t>
  </si>
  <si>
    <t xml:space="preserve">PARA BRINDAR AYUDAS EN ESPECIE CONSISTENTES EN 25 PAQUETES PARA INCENTIVAR LA TRANSFORMACIÓN DE AMARANTO </t>
  </si>
  <si>
    <t xml:space="preserve">PARA BRINDAR AYUDAS EN ESPECIE CONSISTENTES EN 245 PAQUETES DE LABRANZA BÁSICO QUE INCLUYE: 1 PIEZA MOTOCULTOR CON MOTOR DE 9 HP, 3 VELOCIDADES AL FRENTE Y 3 DE REVERSA, HIDRÁULICO, INVERSOR RÁPIDA, MANILLAR AJUSTABLE Y REVERSIBLE,  RENOS DE TRABAJO Y ESTACIONAMIENTO, CON AZADÓN. </t>
  </si>
  <si>
    <t xml:space="preserve">PARA BRINDAR 810 AYUDAS EN ESPECIE A MUJERES RURALES </t>
  </si>
  <si>
    <t xml:space="preserve">PARA BRINDAR UNA AYUDA ECONÓMICA A LA ASOCIACIÓN CIVIL DENOMINADA  "CIENCIA, INTEGRACIÓN Y SOCIEDAD", ASOCIACIÓN CIVIL, LA CUAL LLEVARÁ A CABO EL PROYECTO DENOMINADO "DIAGNÓSTICO HIDRO-CLIMÁTICO PARA LA AGRICULTURA EN LAS DEMARCACIONES DE MILPA ALTA, TLÁHUAC Y XOCHIMILCO, CIUDAD DE MÉXICO" </t>
  </si>
  <si>
    <t>PARA CUBRIR LOS SERVICIOS PROFESIONALES PARA LLEVAR A CABO LA MUESTRA FOTOGRÁFICA DENOMINADA "ROSTROS E IDENTIDADES INDÍGENAS DE LA CDMX", DICHO SERVICIO INCLUYE LA IMPRESIÓN Y EXHIBICIÓN  E 57 IMÁGENES QUE REFLEJAN LA VIDA COTIDIANA DE LAS COMUNIDADES INDÍGENAS QUE HABITAN EN LA CIUDAD DE MÉXICO.</t>
  </si>
  <si>
    <t xml:space="preserve">PARA BRINDAR 110 AYUDAS ADICIONALES A BENEFICIARIOS, LAS CUALES CONSISTEN EN PAQUETES DE PRODUCCIÓN </t>
  </si>
  <si>
    <t xml:space="preserve">PARA OTORGARAYUDAS ECONÓMICAS (MONETARIAS) A 1500 NIÑAS, NIÑOS Y  ADOLESCENTES INDÍGENAS DE LA CIUDAD DE MÉXICO PARA QUE INGRESEN, PERMANEZCAN Y EGRESEN DEL NIVEL BÁSICO EN ESCUELAS PÚBLICAS DE LA CIUDAD DE MÉXICO, CON LA FINALIDAD DE CUMPLIR CON LOS SIGUIENTES OBJETIVOS: INGRESAR, SEGUIR Y/O EGRESAR DEL NIVEL BÁSICO, DESDE PRIMERO DE PRIMARIA HASTA TERCER AÑO DE SECUNDARIA.  </t>
  </si>
  <si>
    <t xml:space="preserve">LO ANTERIOR, A FIN DE DESTINAR RECURSOS PARA CONTAR CON OPCIONES QUE FOMENTEN EL AUTOEMPLEO; GENERAR INGRESOS; MEJORAR SU CAPITAL HUMANO Y APOYAR CON EL PASAJE TERRESTRE A LOS MIGRANTES PARA QUE PUEDAN RETORNAR A SUS LUGARES DE ORIGEN. </t>
  </si>
  <si>
    <t>TOTAL</t>
  </si>
</sst>
</file>

<file path=xl/styles.xml><?xml version="1.0" encoding="utf-8"?>
<styleSheet xmlns="http://schemas.openxmlformats.org/spreadsheetml/2006/main">
  <numFmts count="11">
    <numFmt numFmtId="44" formatCode="_-&quot;$&quot;* #,##0.00_-;\-&quot;$&quot;* #,##0.00_-;_-&quot;$&quot;* &quot;-&quot;??_-;_-@_-"/>
    <numFmt numFmtId="43" formatCode="_-* #,##0.00_-;\-* #,##0.00_-;_-* &quot;-&quot;??_-;_-@_-"/>
    <numFmt numFmtId="164" formatCode="_-* #,##0.0_-;\-* #,##0.0_-;_-* &quot;-&quot;??_-;_-@_-"/>
    <numFmt numFmtId="165" formatCode="_-* #,##0_-;\-* #,##0_-;_-* &quot;-&quot;??_-;_-@_-"/>
    <numFmt numFmtId="166" formatCode="#,##0[$€];[Red]\-#,##0[$€]"/>
    <numFmt numFmtId="167" formatCode="_-* #,##0.00\ _P_t_s_-;\-* #,##0.00\ _P_t_s_-;_-* &quot;-&quot;??\ _P_t_s_-;_-@_-"/>
    <numFmt numFmtId="168" formatCode="#,##0.0_ ;[Red]\-#,##0.0\ "/>
    <numFmt numFmtId="169" formatCode="#,##0.0_);[Black]\(#,##0.0\)"/>
    <numFmt numFmtId="170" formatCode="\(0\)"/>
    <numFmt numFmtId="171" formatCode="0.0"/>
    <numFmt numFmtId="172" formatCode="#,##0_ ;[Red]\-#,##0\ "/>
  </numFmts>
  <fonts count="80">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1"/>
      <color indexed="8"/>
      <name val="Calibri"/>
      <family val="2"/>
    </font>
    <font>
      <sz val="10"/>
      <name val="Gotham Rounded Book"/>
      <family val="3"/>
    </font>
    <font>
      <b/>
      <sz val="12"/>
      <name val="Gotham Rounded Book"/>
      <family val="3"/>
    </font>
    <font>
      <b/>
      <sz val="10"/>
      <name val="Gotham Rounded Book"/>
      <family val="3"/>
    </font>
    <font>
      <b/>
      <sz val="9"/>
      <name val="Gotham Rounded Book"/>
      <family val="3"/>
    </font>
    <font>
      <sz val="9"/>
      <name val="Gotham Rounded Book"/>
      <family val="3"/>
    </font>
    <font>
      <b/>
      <sz val="8"/>
      <name val="Gotham Rounded Book"/>
      <family val="3"/>
    </font>
    <font>
      <b/>
      <sz val="7"/>
      <name val="Gotham Rounded Book"/>
      <family val="3"/>
    </font>
    <font>
      <sz val="8"/>
      <name val="Gotham Rounded Book"/>
      <family val="3"/>
    </font>
    <font>
      <b/>
      <vertAlign val="superscript"/>
      <sz val="8"/>
      <name val="Gotham Rounded Book"/>
      <family val="3"/>
    </font>
    <font>
      <b/>
      <vertAlign val="superscript"/>
      <sz val="9"/>
      <name val="Gotham Rounded Book"/>
      <family val="3"/>
    </font>
    <font>
      <sz val="11"/>
      <name val="Gotham Rounded Book"/>
      <family val="3"/>
    </font>
    <font>
      <sz val="7"/>
      <name val="Gotham Rounded Book"/>
      <family val="3"/>
    </font>
    <font>
      <b/>
      <sz val="22"/>
      <name val="Gotham Rounded Book"/>
      <family val="3"/>
    </font>
    <font>
      <sz val="12"/>
      <name val="Gotham Rounded Book"/>
      <family val="3"/>
    </font>
    <font>
      <b/>
      <sz val="11"/>
      <name val="Gotham Rounded Book"/>
      <family val="3"/>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2"/>
      <name val="Lucida Sans"/>
      <family val="2"/>
    </font>
    <font>
      <sz val="12"/>
      <name val="Arial"/>
      <family val="2"/>
    </font>
    <font>
      <sz val="10"/>
      <color rgb="FF000000"/>
      <name val="Times New Roman"/>
      <family val="1"/>
    </font>
    <font>
      <b/>
      <sz val="8"/>
      <color theme="1"/>
      <name val="Gotham Rounded Book"/>
      <family val="3"/>
    </font>
    <font>
      <sz val="5"/>
      <name val="Gotham Rounded Book"/>
      <family val="3"/>
    </font>
    <font>
      <sz val="8"/>
      <color theme="1"/>
      <name val="Gotham Rounded Book"/>
      <family val="3"/>
    </font>
    <font>
      <b/>
      <sz val="8"/>
      <name val="Arial"/>
      <family val="2"/>
    </font>
    <font>
      <sz val="8"/>
      <name val="Arial"/>
      <family val="2"/>
    </font>
    <font>
      <b/>
      <sz val="11"/>
      <color theme="1"/>
      <name val="Gotham Rounded Book"/>
      <family val="3"/>
    </font>
    <font>
      <sz val="11"/>
      <color theme="1"/>
      <name val="Gotham Rounded Book"/>
      <family val="3"/>
    </font>
    <font>
      <b/>
      <sz val="10"/>
      <color rgb="FF000000"/>
      <name val="Gotham Rounded Book"/>
      <family val="3"/>
    </font>
    <font>
      <sz val="8"/>
      <color rgb="FF000000"/>
      <name val="Gotham Rounded Book"/>
      <family val="3"/>
    </font>
    <font>
      <b/>
      <sz val="12"/>
      <color theme="1"/>
      <name val="Gotham Rounded Book"/>
      <family val="3"/>
    </font>
    <font>
      <sz val="10"/>
      <name val="Calibri"/>
      <family val="2"/>
      <scheme val="minor"/>
    </font>
    <font>
      <b/>
      <sz val="28"/>
      <name val="Gotham Rounded Book"/>
      <family val="3"/>
    </font>
    <font>
      <sz val="10"/>
      <name val="Arial"/>
      <family val="2"/>
    </font>
    <font>
      <b/>
      <sz val="10"/>
      <name val="Calibri"/>
      <family val="2"/>
      <scheme val="minor"/>
    </font>
    <font>
      <sz val="9"/>
      <color rgb="FF000000"/>
      <name val="Gotham Rounded Bold"/>
      <family val="3"/>
    </font>
    <font>
      <b/>
      <sz val="14"/>
      <name val="Gotham Rounded Book"/>
      <family val="3"/>
    </font>
    <font>
      <sz val="14"/>
      <name val="Gotham Rounded Book"/>
      <family val="3"/>
    </font>
    <font>
      <b/>
      <sz val="8"/>
      <name val="Gotham Rounded Book"/>
    </font>
    <font>
      <b/>
      <sz val="9"/>
      <name val="Calibri"/>
      <family val="2"/>
      <scheme val="minor"/>
    </font>
    <font>
      <b/>
      <sz val="9"/>
      <name val="Gotham Rounded Book"/>
    </font>
    <font>
      <b/>
      <sz val="9"/>
      <name val="Gotham round"/>
    </font>
    <font>
      <sz val="9"/>
      <name val="Gotham Rounded Book"/>
    </font>
    <font>
      <b/>
      <sz val="10"/>
      <name val="Gotham Rounded Book"/>
    </font>
    <font>
      <sz val="10"/>
      <name val="Arial"/>
      <family val="2"/>
    </font>
    <font>
      <sz val="8"/>
      <name val="Gotham Rounded Book"/>
    </font>
    <font>
      <b/>
      <sz val="11"/>
      <name val="Gotham Rounded Book"/>
    </font>
    <font>
      <sz val="11"/>
      <name val="Gotham Rounded Book"/>
    </font>
    <font>
      <sz val="10"/>
      <name val="Gotham Rounded Book"/>
    </font>
    <font>
      <b/>
      <sz val="9"/>
      <color rgb="FF000000"/>
      <name val="Gotham Rounded Bold"/>
    </font>
    <font>
      <sz val="7"/>
      <name val="Gotham Rounded Book"/>
    </font>
    <font>
      <b/>
      <sz val="9"/>
      <name val="Arial"/>
      <family val="2"/>
    </font>
    <font>
      <sz val="9"/>
      <name val="Arial"/>
      <family val="2"/>
    </font>
    <font>
      <b/>
      <sz val="8.5"/>
      <name val="Arial"/>
      <family val="2"/>
    </font>
    <font>
      <sz val="8.5"/>
      <name val="Arial"/>
      <family val="2"/>
    </font>
    <font>
      <sz val="10"/>
      <name val="Arial"/>
    </font>
  </fonts>
  <fills count="42">
    <fill>
      <patternFill patternType="none"/>
    </fill>
    <fill>
      <patternFill patternType="gray125"/>
    </fill>
    <fill>
      <patternFill patternType="solid">
        <fgColor rgb="FFD2D3D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6" tint="0.39997558519241921"/>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120">
    <xf numFmtId="0" fontId="0" fillId="0" borderId="0"/>
    <xf numFmtId="43" fontId="4"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0" fontId="6" fillId="0" borderId="0"/>
    <xf numFmtId="0" fontId="5" fillId="0" borderId="0"/>
    <xf numFmtId="0" fontId="5" fillId="0" borderId="0"/>
    <xf numFmtId="0" fontId="24" fillId="0" borderId="0"/>
    <xf numFmtId="0" fontId="5" fillId="0" borderId="0"/>
    <xf numFmtId="0" fontId="24" fillId="0" borderId="0"/>
    <xf numFmtId="0" fontId="4" fillId="0" borderId="0"/>
    <xf numFmtId="0" fontId="4" fillId="0" borderId="0"/>
    <xf numFmtId="9" fontId="8" fillId="0" borderId="0" applyFont="0" applyFill="0" applyBorder="0" applyAlignment="0" applyProtection="0"/>
    <xf numFmtId="9" fontId="8" fillId="0" borderId="0" applyFont="0" applyFill="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20"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40" fillId="13" borderId="0" applyNumberFormat="0" applyBorder="0" applyAlignment="0" applyProtection="0"/>
    <xf numFmtId="0" fontId="40" fillId="17" borderId="0" applyNumberFormat="0" applyBorder="0" applyAlignment="0" applyProtection="0"/>
    <xf numFmtId="0" fontId="40" fillId="21" borderId="0" applyNumberFormat="0" applyBorder="0" applyAlignment="0" applyProtection="0"/>
    <xf numFmtId="0" fontId="40" fillId="25" borderId="0" applyNumberFormat="0" applyBorder="0" applyAlignment="0" applyProtection="0"/>
    <xf numFmtId="0" fontId="40" fillId="29" borderId="0" applyNumberFormat="0" applyBorder="0" applyAlignment="0" applyProtection="0"/>
    <xf numFmtId="0" fontId="40" fillId="33" borderId="0" applyNumberFormat="0" applyBorder="0" applyAlignment="0" applyProtection="0"/>
    <xf numFmtId="0" fontId="29" fillId="3" borderId="0" applyNumberFormat="0" applyBorder="0" applyAlignment="0" applyProtection="0"/>
    <xf numFmtId="0" fontId="34" fillId="7" borderId="19" applyNumberFormat="0" applyAlignment="0" applyProtection="0"/>
    <xf numFmtId="0" fontId="36" fillId="8" borderId="22" applyNumberFormat="0" applyAlignment="0" applyProtection="0"/>
    <xf numFmtId="0" fontId="35" fillId="0" borderId="21" applyNumberFormat="0" applyFill="0" applyAlignment="0" applyProtection="0"/>
    <xf numFmtId="0" fontId="28" fillId="0" borderId="0" applyNumberFormat="0" applyFill="0" applyBorder="0" applyAlignment="0" applyProtection="0"/>
    <xf numFmtId="0" fontId="40" fillId="10" borderId="0" applyNumberFormat="0" applyBorder="0" applyAlignment="0" applyProtection="0"/>
    <xf numFmtId="0" fontId="40" fillId="14" borderId="0" applyNumberFormat="0" applyBorder="0" applyAlignment="0" applyProtection="0"/>
    <xf numFmtId="0" fontId="40" fillId="18" borderId="0" applyNumberFormat="0" applyBorder="0" applyAlignment="0" applyProtection="0"/>
    <xf numFmtId="0" fontId="40" fillId="22" borderId="0" applyNumberFormat="0" applyBorder="0" applyAlignment="0" applyProtection="0"/>
    <xf numFmtId="0" fontId="40" fillId="26" borderId="0" applyNumberFormat="0" applyBorder="0" applyAlignment="0" applyProtection="0"/>
    <xf numFmtId="0" fontId="40" fillId="30" borderId="0" applyNumberFormat="0" applyBorder="0" applyAlignment="0" applyProtection="0"/>
    <xf numFmtId="0" fontId="32" fillId="6" borderId="19" applyNumberFormat="0" applyAlignment="0" applyProtection="0"/>
    <xf numFmtId="166" fontId="41" fillId="0" borderId="0" applyFont="0" applyFill="0" applyBorder="0" applyAlignment="0" applyProtection="0"/>
    <xf numFmtId="0" fontId="8" fillId="0" borderId="0"/>
    <xf numFmtId="0" fontId="30" fillId="4" borderId="0" applyNumberFormat="0" applyBorder="0" applyAlignment="0" applyProtection="0"/>
    <xf numFmtId="0" fontId="5"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167"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8" fontId="5" fillId="0" borderId="0" applyFont="0" applyFill="0" applyBorder="0" applyAlignment="0" applyProtection="0"/>
    <xf numFmtId="44" fontId="42" fillId="0" borderId="0" applyFont="0" applyFill="0" applyBorder="0" applyAlignment="0" applyProtection="0"/>
    <xf numFmtId="0" fontId="31" fillId="5" borderId="0" applyNumberFormat="0" applyBorder="0" applyAlignment="0" applyProtection="0"/>
    <xf numFmtId="0" fontId="5" fillId="0" borderId="0"/>
    <xf numFmtId="0" fontId="5"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8"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43" fillId="0" borderId="0"/>
    <xf numFmtId="0" fontId="3" fillId="0" borderId="0"/>
    <xf numFmtId="0" fontId="3" fillId="0" borderId="0"/>
    <xf numFmtId="0" fontId="5" fillId="0" borderId="0"/>
    <xf numFmtId="0" fontId="5" fillId="0" borderId="0"/>
    <xf numFmtId="0" fontId="5" fillId="0" borderId="0"/>
    <xf numFmtId="0" fontId="5" fillId="0" borderId="0"/>
    <xf numFmtId="0" fontId="3" fillId="0" borderId="0"/>
    <xf numFmtId="0" fontId="42" fillId="0" borderId="0"/>
    <xf numFmtId="0" fontId="5" fillId="0" borderId="0"/>
    <xf numFmtId="0" fontId="44" fillId="0" borderId="0"/>
    <xf numFmtId="0" fontId="3" fillId="9" borderId="23" applyNumberFormat="0" applyFont="0" applyAlignment="0" applyProtection="0"/>
    <xf numFmtId="0" fontId="8" fillId="34" borderId="23" applyNumberFormat="0" applyFont="0" applyAlignment="0" applyProtection="0"/>
    <xf numFmtId="0" fontId="33" fillId="7" borderId="20" applyNumberFormat="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26" fillId="0" borderId="16" applyNumberFormat="0" applyFill="0" applyAlignment="0" applyProtection="0"/>
    <xf numFmtId="0" fontId="27" fillId="0" borderId="17" applyNumberFormat="0" applyFill="0" applyAlignment="0" applyProtection="0"/>
    <xf numFmtId="0" fontId="28" fillId="0" borderId="18" applyNumberFormat="0" applyFill="0" applyAlignment="0" applyProtection="0"/>
    <xf numFmtId="0" fontId="25" fillId="0" borderId="0" applyNumberFormat="0" applyFill="0" applyBorder="0" applyAlignment="0" applyProtection="0"/>
    <xf numFmtId="0" fontId="39" fillId="0" borderId="24" applyNumberFormat="0" applyFill="0" applyAlignment="0" applyProtection="0"/>
    <xf numFmtId="0" fontId="2" fillId="0" borderId="0"/>
    <xf numFmtId="0" fontId="4" fillId="0" borderId="0"/>
    <xf numFmtId="0" fontId="41" fillId="0" borderId="0"/>
    <xf numFmtId="43" fontId="2" fillId="0" borderId="0" applyFont="0" applyFill="0" applyBorder="0" applyAlignment="0" applyProtection="0"/>
    <xf numFmtId="0" fontId="4" fillId="0" borderId="0"/>
    <xf numFmtId="0" fontId="1" fillId="0" borderId="0"/>
    <xf numFmtId="0" fontId="4" fillId="0" borderId="0"/>
    <xf numFmtId="43" fontId="1" fillId="0" borderId="0" applyFont="0" applyFill="0" applyBorder="0" applyAlignment="0" applyProtection="0"/>
    <xf numFmtId="43" fontId="4" fillId="0" borderId="0" applyFont="0" applyFill="0" applyBorder="0" applyAlignment="0" applyProtection="0"/>
    <xf numFmtId="0" fontId="4" fillId="0" borderId="0"/>
    <xf numFmtId="0" fontId="57" fillId="0" borderId="0"/>
    <xf numFmtId="9" fontId="68" fillId="0" borderId="0" applyFont="0" applyFill="0" applyBorder="0" applyAlignment="0" applyProtection="0"/>
    <xf numFmtId="0" fontId="4" fillId="0" borderId="0"/>
    <xf numFmtId="44" fontId="79" fillId="0" borderId="0" applyFont="0" applyFill="0" applyBorder="0" applyAlignment="0" applyProtection="0"/>
  </cellStyleXfs>
  <cellXfs count="756">
    <xf numFmtId="0" fontId="0" fillId="0" borderId="0" xfId="0"/>
    <xf numFmtId="0" fontId="9" fillId="0" borderId="0" xfId="0" applyFont="1"/>
    <xf numFmtId="0" fontId="15" fillId="0" borderId="0" xfId="0" applyFont="1" applyAlignment="1">
      <alignment horizontal="justify"/>
    </xf>
    <xf numFmtId="0" fontId="15" fillId="0" borderId="0" xfId="0" applyFont="1"/>
    <xf numFmtId="0" fontId="14" fillId="0" borderId="1" xfId="0" applyFont="1" applyBorder="1" applyAlignment="1">
      <alignment horizontal="center" vertical="top"/>
    </xf>
    <xf numFmtId="0" fontId="16" fillId="0" borderId="1" xfId="0" applyFont="1" applyBorder="1" applyAlignment="1">
      <alignment vertical="top"/>
    </xf>
    <xf numFmtId="2" fontId="16" fillId="0" borderId="1" xfId="0" applyNumberFormat="1" applyFont="1" applyBorder="1" applyAlignment="1">
      <alignment vertical="top"/>
    </xf>
    <xf numFmtId="0" fontId="14" fillId="0" borderId="3" xfId="0" applyFont="1" applyBorder="1" applyAlignment="1">
      <alignment horizontal="center" vertical="top"/>
    </xf>
    <xf numFmtId="0" fontId="16" fillId="0" borderId="3" xfId="0" applyFont="1" applyBorder="1" applyAlignment="1">
      <alignment vertical="top"/>
    </xf>
    <xf numFmtId="0" fontId="14" fillId="0" borderId="4" xfId="0" applyFont="1" applyBorder="1" applyAlignment="1">
      <alignment horizontal="center" vertical="center" wrapText="1"/>
    </xf>
    <xf numFmtId="0" fontId="12" fillId="0" borderId="0" xfId="0" applyFont="1" applyAlignment="1">
      <alignment horizontal="left" vertical="top"/>
    </xf>
    <xf numFmtId="0" fontId="12" fillId="0" borderId="0" xfId="0" applyFont="1" applyAlignment="1">
      <alignment vertical="top"/>
    </xf>
    <xf numFmtId="0" fontId="12" fillId="0" borderId="0" xfId="0" applyFont="1" applyAlignment="1">
      <alignment horizontal="center" vertical="top"/>
    </xf>
    <xf numFmtId="0" fontId="13" fillId="0" borderId="0" xfId="0" applyFont="1" applyAlignment="1">
      <alignment horizontal="left" vertical="top" indent="9"/>
    </xf>
    <xf numFmtId="0" fontId="13" fillId="0" borderId="0" xfId="0" applyFont="1" applyAlignment="1">
      <alignment vertical="top"/>
    </xf>
    <xf numFmtId="0" fontId="13" fillId="0" borderId="0" xfId="0" applyFont="1" applyAlignment="1">
      <alignment horizontal="center" vertical="top"/>
    </xf>
    <xf numFmtId="0" fontId="10" fillId="0" borderId="0" xfId="0" applyFont="1" applyFill="1" applyBorder="1" applyAlignment="1">
      <alignment horizontal="center" vertical="center" wrapText="1"/>
    </xf>
    <xf numFmtId="0" fontId="9" fillId="0" borderId="0" xfId="0" applyFont="1" applyFill="1"/>
    <xf numFmtId="0" fontId="11" fillId="0" borderId="0" xfId="0" applyFont="1"/>
    <xf numFmtId="0" fontId="14" fillId="0" borderId="1" xfId="0" quotePrefix="1" applyFont="1" applyBorder="1" applyAlignment="1">
      <alignment horizontal="center"/>
    </xf>
    <xf numFmtId="0" fontId="9" fillId="0" borderId="1" xfId="0" applyFont="1" applyBorder="1"/>
    <xf numFmtId="0" fontId="11" fillId="0" borderId="1" xfId="0" applyFont="1" applyBorder="1" applyAlignment="1">
      <alignment horizontal="center"/>
    </xf>
    <xf numFmtId="0" fontId="9" fillId="0" borderId="3" xfId="0" applyFont="1" applyBorder="1"/>
    <xf numFmtId="0" fontId="12" fillId="0" borderId="0" xfId="0" applyFont="1"/>
    <xf numFmtId="0" fontId="14" fillId="0" borderId="0" xfId="0" applyFont="1"/>
    <xf numFmtId="0" fontId="9" fillId="0" borderId="0" xfId="12" applyFont="1" applyAlignment="1">
      <alignment wrapText="1"/>
    </xf>
    <xf numFmtId="0" fontId="9" fillId="0" borderId="0" xfId="12" applyFont="1"/>
    <xf numFmtId="0" fontId="9" fillId="0" borderId="0" xfId="13" applyFont="1" applyAlignment="1">
      <alignment wrapText="1"/>
    </xf>
    <xf numFmtId="0" fontId="9" fillId="0" borderId="0" xfId="13" applyFont="1"/>
    <xf numFmtId="0" fontId="12" fillId="0" borderId="0" xfId="12" applyFont="1" applyAlignment="1">
      <alignment horizontal="center" vertical="center" wrapText="1"/>
    </xf>
    <xf numFmtId="0" fontId="9" fillId="0" borderId="0" xfId="7" applyFont="1"/>
    <xf numFmtId="0" fontId="16" fillId="0" borderId="0" xfId="7" applyFont="1"/>
    <xf numFmtId="0" fontId="14" fillId="0" borderId="5" xfId="7" applyFont="1" applyBorder="1" applyAlignment="1">
      <alignment horizontal="center" vertical="center" wrapText="1"/>
    </xf>
    <xf numFmtId="0" fontId="14" fillId="0" borderId="4" xfId="7" applyFont="1" applyBorder="1" applyAlignment="1">
      <alignment horizontal="center" vertical="center" wrapText="1"/>
    </xf>
    <xf numFmtId="43" fontId="14" fillId="0" borderId="5" xfId="5" applyFont="1" applyBorder="1" applyAlignment="1">
      <alignment horizontal="center" vertical="center" wrapText="1"/>
    </xf>
    <xf numFmtId="43" fontId="14" fillId="0" borderId="4" xfId="5" applyFont="1" applyBorder="1" applyAlignment="1">
      <alignment horizontal="center" vertical="center" wrapText="1"/>
    </xf>
    <xf numFmtId="43" fontId="14" fillId="0" borderId="5" xfId="5" applyFont="1" applyBorder="1" applyAlignment="1">
      <alignment horizontal="justify" vertical="center" wrapText="1"/>
    </xf>
    <xf numFmtId="0" fontId="16" fillId="0" borderId="0" xfId="0" applyFont="1"/>
    <xf numFmtId="0" fontId="16" fillId="0" borderId="1" xfId="0" applyFont="1" applyBorder="1"/>
    <xf numFmtId="0" fontId="9" fillId="0" borderId="0" xfId="8" applyFont="1"/>
    <xf numFmtId="0" fontId="14" fillId="0" borderId="0" xfId="8" applyFont="1"/>
    <xf numFmtId="0" fontId="13" fillId="0" borderId="0" xfId="8" applyFont="1" applyAlignment="1">
      <alignment horizontal="left" vertical="top"/>
    </xf>
    <xf numFmtId="0" fontId="12" fillId="0" borderId="0" xfId="8" applyFont="1" applyAlignment="1">
      <alignment horizontal="left" vertical="top"/>
    </xf>
    <xf numFmtId="0" fontId="12" fillId="0" borderId="0" xfId="8" applyFont="1" applyAlignment="1">
      <alignment horizontal="center" vertical="top"/>
    </xf>
    <xf numFmtId="0" fontId="9" fillId="0" borderId="0" xfId="6" applyFont="1"/>
    <xf numFmtId="0" fontId="13" fillId="0" borderId="0" xfId="6" applyFont="1"/>
    <xf numFmtId="0" fontId="19" fillId="0" borderId="0" xfId="6" applyFont="1"/>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1" xfId="0" quotePrefix="1" applyFont="1" applyBorder="1" applyAlignment="1">
      <alignment horizontal="center" vertical="center"/>
    </xf>
    <xf numFmtId="0" fontId="14" fillId="0" borderId="7" xfId="0" applyFont="1" applyBorder="1" applyAlignment="1">
      <alignment horizontal="center"/>
    </xf>
    <xf numFmtId="2" fontId="16" fillId="0" borderId="7" xfId="0" applyNumberFormat="1" applyFont="1" applyBorder="1"/>
    <xf numFmtId="0" fontId="16" fillId="0" borderId="7" xfId="0" applyFont="1" applyBorder="1"/>
    <xf numFmtId="0" fontId="14" fillId="0" borderId="2" xfId="0" quotePrefix="1" applyFont="1" applyBorder="1" applyAlignment="1">
      <alignment horizontal="center"/>
    </xf>
    <xf numFmtId="0" fontId="16" fillId="0" borderId="4" xfId="0" applyFont="1" applyBorder="1"/>
    <xf numFmtId="2" fontId="16" fillId="0" borderId="1" xfId="0" applyNumberFormat="1" applyFont="1" applyBorder="1"/>
    <xf numFmtId="0" fontId="14" fillId="0" borderId="5" xfId="0" applyFont="1" applyBorder="1" applyAlignment="1">
      <alignment horizontal="center" vertical="center" wrapText="1"/>
    </xf>
    <xf numFmtId="0" fontId="16" fillId="0" borderId="4" xfId="0" applyFont="1" applyBorder="1" applyAlignment="1">
      <alignment vertical="center"/>
    </xf>
    <xf numFmtId="0" fontId="16" fillId="0" borderId="9" xfId="0" applyFont="1" applyBorder="1"/>
    <xf numFmtId="0" fontId="16" fillId="0" borderId="0" xfId="0" applyFont="1" applyAlignment="1">
      <alignment vertical="center"/>
    </xf>
    <xf numFmtId="43" fontId="16" fillId="0" borderId="1" xfId="0" applyNumberFormat="1" applyFont="1" applyBorder="1" applyAlignment="1">
      <alignment vertical="center"/>
    </xf>
    <xf numFmtId="0" fontId="16" fillId="0" borderId="1" xfId="0" applyFont="1" applyBorder="1" applyAlignment="1">
      <alignment vertical="center"/>
    </xf>
    <xf numFmtId="0" fontId="14" fillId="0" borderId="1" xfId="0" applyFont="1" applyBorder="1" applyAlignment="1">
      <alignment horizontal="left" vertical="center"/>
    </xf>
    <xf numFmtId="0" fontId="14" fillId="0" borderId="1" xfId="0" applyFont="1" applyBorder="1" applyAlignment="1">
      <alignment horizontal="justify" vertical="center"/>
    </xf>
    <xf numFmtId="0" fontId="16" fillId="0" borderId="1" xfId="0" applyFont="1" applyBorder="1" applyAlignment="1">
      <alignment horizontal="justify" vertical="center"/>
    </xf>
    <xf numFmtId="2" fontId="16" fillId="0" borderId="1" xfId="0" applyNumberFormat="1" applyFont="1" applyBorder="1" applyAlignment="1">
      <alignment horizontal="justify" vertical="center"/>
    </xf>
    <xf numFmtId="0" fontId="16" fillId="0" borderId="10" xfId="0" applyFont="1" applyBorder="1" applyAlignment="1">
      <alignment horizontal="justify" vertical="center" wrapText="1"/>
    </xf>
    <xf numFmtId="0" fontId="14" fillId="0" borderId="2" xfId="0" applyFont="1" applyBorder="1" applyAlignment="1">
      <alignment horizontal="justify" vertical="center"/>
    </xf>
    <xf numFmtId="0" fontId="16" fillId="0" borderId="2" xfId="0" applyFont="1" applyBorder="1" applyAlignment="1">
      <alignment horizontal="justify" vertical="center"/>
    </xf>
    <xf numFmtId="0" fontId="16" fillId="0" borderId="9" xfId="0" applyFont="1" applyBorder="1" applyAlignment="1">
      <alignment horizontal="justify" vertical="center"/>
    </xf>
    <xf numFmtId="0" fontId="14" fillId="0" borderId="3" xfId="0" applyFont="1" applyBorder="1" applyAlignment="1">
      <alignment horizontal="justify" vertical="center"/>
    </xf>
    <xf numFmtId="0" fontId="16" fillId="0" borderId="3" xfId="0" applyFont="1" applyBorder="1" applyAlignment="1">
      <alignment horizontal="justify" vertical="center"/>
    </xf>
    <xf numFmtId="0" fontId="16" fillId="0" borderId="11" xfId="0" applyFont="1" applyBorder="1" applyAlignment="1">
      <alignment horizontal="justify" vertical="center"/>
    </xf>
    <xf numFmtId="0" fontId="14" fillId="0" borderId="12" xfId="0" applyFont="1" applyBorder="1" applyAlignment="1">
      <alignment horizontal="justify" vertical="center" wrapText="1"/>
    </xf>
    <xf numFmtId="0" fontId="16" fillId="0" borderId="4" xfId="0" applyFont="1" applyBorder="1" applyAlignment="1">
      <alignment horizontal="justify" vertical="center"/>
    </xf>
    <xf numFmtId="0" fontId="16" fillId="0" borderId="12" xfId="0" applyFont="1" applyBorder="1" applyAlignment="1">
      <alignment horizontal="justify" vertical="center"/>
    </xf>
    <xf numFmtId="2" fontId="14" fillId="0" borderId="11" xfId="0" quotePrefix="1" applyNumberFormat="1" applyFont="1" applyBorder="1" applyAlignment="1">
      <alignment horizontal="center" vertical="center"/>
    </xf>
    <xf numFmtId="0" fontId="14" fillId="0" borderId="3" xfId="0" applyFont="1" applyBorder="1" applyAlignment="1">
      <alignment horizontal="center" vertical="center"/>
    </xf>
    <xf numFmtId="0" fontId="16" fillId="0" borderId="11" xfId="0" applyFont="1" applyBorder="1" applyAlignment="1">
      <alignment vertical="center"/>
    </xf>
    <xf numFmtId="0" fontId="14" fillId="0" borderId="4" xfId="0" applyFont="1" applyBorder="1" applyAlignment="1">
      <alignment horizontal="justify" vertical="center"/>
    </xf>
    <xf numFmtId="165" fontId="14" fillId="0" borderId="1" xfId="1" applyNumberFormat="1" applyFont="1" applyBorder="1" applyAlignment="1">
      <alignment horizontal="center" vertical="center"/>
    </xf>
    <xf numFmtId="165" fontId="16" fillId="0" borderId="1" xfId="1" applyNumberFormat="1" applyFont="1" applyBorder="1" applyAlignment="1">
      <alignment vertical="center"/>
    </xf>
    <xf numFmtId="43" fontId="16" fillId="0" borderId="1" xfId="1" applyFont="1" applyBorder="1" applyAlignment="1">
      <alignment vertical="center"/>
    </xf>
    <xf numFmtId="164" fontId="16" fillId="0" borderId="1" xfId="1" applyNumberFormat="1" applyFont="1" applyBorder="1" applyAlignment="1">
      <alignment vertical="center"/>
    </xf>
    <xf numFmtId="0" fontId="14" fillId="0" borderId="0" xfId="0" quotePrefix="1" applyFont="1" applyBorder="1" applyAlignment="1">
      <alignment horizontal="center"/>
    </xf>
    <xf numFmtId="0" fontId="16" fillId="0" borderId="12" xfId="0" applyFont="1" applyBorder="1" applyAlignment="1">
      <alignment horizontal="justify" vertical="top"/>
    </xf>
    <xf numFmtId="0" fontId="14" fillId="0" borderId="0" xfId="0" applyFont="1" applyBorder="1" applyAlignment="1">
      <alignment horizontal="center" vertical="center"/>
    </xf>
    <xf numFmtId="2" fontId="16" fillId="0" borderId="3" xfId="0" applyNumberFormat="1" applyFont="1" applyBorder="1" applyAlignment="1">
      <alignment vertical="top"/>
    </xf>
    <xf numFmtId="0" fontId="16" fillId="0" borderId="0" xfId="0" applyFont="1" applyBorder="1" applyAlignment="1">
      <alignment horizontal="justify" vertical="center" wrapText="1"/>
    </xf>
    <xf numFmtId="0" fontId="16" fillId="0" borderId="13" xfId="0" applyFont="1" applyBorder="1" applyAlignment="1">
      <alignment horizontal="justify" vertical="center"/>
    </xf>
    <xf numFmtId="0" fontId="16" fillId="0" borderId="6" xfId="0" applyFont="1" applyBorder="1" applyAlignment="1">
      <alignment horizontal="justify" vertical="center"/>
    </xf>
    <xf numFmtId="0" fontId="16" fillId="0" borderId="0" xfId="0" applyFont="1" applyBorder="1" applyAlignment="1">
      <alignment horizontal="justify" vertical="center"/>
    </xf>
    <xf numFmtId="0" fontId="16" fillId="0" borderId="7" xfId="0" applyFont="1" applyBorder="1" applyAlignment="1">
      <alignment horizontal="justify" vertical="center"/>
    </xf>
    <xf numFmtId="0" fontId="14" fillId="0" borderId="0" xfId="0" quotePrefix="1" applyFont="1" applyBorder="1" applyAlignment="1">
      <alignment horizontal="center" vertical="center"/>
    </xf>
    <xf numFmtId="0" fontId="16" fillId="0" borderId="0" xfId="0" applyFont="1" applyAlignment="1">
      <alignment horizontal="justify" vertical="center"/>
    </xf>
    <xf numFmtId="0" fontId="20" fillId="0" borderId="0" xfId="8" applyFont="1" applyFill="1" applyAlignment="1">
      <alignment horizontal="left" vertical="top"/>
    </xf>
    <xf numFmtId="0" fontId="9" fillId="0" borderId="0" xfId="0" applyFont="1" applyBorder="1"/>
    <xf numFmtId="0" fontId="12" fillId="0" borderId="0" xfId="0" applyFont="1" applyBorder="1" applyAlignment="1">
      <alignment vertical="center"/>
    </xf>
    <xf numFmtId="0" fontId="14" fillId="0" borderId="10" xfId="0" quotePrefix="1" applyFont="1" applyBorder="1" applyAlignment="1">
      <alignment horizontal="justify" vertical="center"/>
    </xf>
    <xf numFmtId="0" fontId="14" fillId="0" borderId="4" xfId="0" applyFont="1" applyBorder="1" applyAlignment="1">
      <alignment horizontal="justify"/>
    </xf>
    <xf numFmtId="0" fontId="10" fillId="0" borderId="0" xfId="0" applyFont="1" applyAlignment="1">
      <alignment vertical="center"/>
    </xf>
    <xf numFmtId="0" fontId="14" fillId="0" borderId="1" xfId="8" applyFont="1" applyBorder="1" applyAlignment="1">
      <alignment horizontal="center" vertical="center"/>
    </xf>
    <xf numFmtId="0" fontId="14" fillId="0" borderId="1" xfId="8" quotePrefix="1" applyFont="1" applyBorder="1" applyAlignment="1">
      <alignment horizontal="center" vertical="center"/>
    </xf>
    <xf numFmtId="0" fontId="16" fillId="0" borderId="0" xfId="8" applyFont="1" applyAlignment="1">
      <alignment vertical="center"/>
    </xf>
    <xf numFmtId="0" fontId="14" fillId="0" borderId="1" xfId="8" quotePrefix="1" applyFont="1" applyFill="1" applyBorder="1" applyAlignment="1">
      <alignment horizontal="center" vertical="center"/>
    </xf>
    <xf numFmtId="0" fontId="16" fillId="0" borderId="1" xfId="8" applyFont="1" applyBorder="1" applyAlignment="1">
      <alignment vertical="center"/>
    </xf>
    <xf numFmtId="165" fontId="14" fillId="0" borderId="1" xfId="2" applyNumberFormat="1" applyFont="1" applyBorder="1" applyAlignment="1">
      <alignment horizontal="center" vertical="center"/>
    </xf>
    <xf numFmtId="165" fontId="16" fillId="0" borderId="1" xfId="2" applyNumberFormat="1" applyFont="1" applyBorder="1" applyAlignment="1">
      <alignment vertical="center"/>
    </xf>
    <xf numFmtId="43" fontId="16" fillId="0" borderId="1" xfId="2" applyFont="1" applyBorder="1" applyAlignment="1">
      <alignment vertical="center"/>
    </xf>
    <xf numFmtId="164" fontId="16" fillId="0" borderId="1" xfId="2" applyNumberFormat="1" applyFont="1" applyBorder="1" applyAlignment="1">
      <alignment vertical="center"/>
    </xf>
    <xf numFmtId="164" fontId="14" fillId="0" borderId="1" xfId="2" applyNumberFormat="1" applyFont="1" applyFill="1" applyBorder="1" applyAlignment="1">
      <alignment horizontal="center" vertical="center"/>
    </xf>
    <xf numFmtId="43" fontId="14" fillId="0" borderId="1" xfId="2" applyFont="1" applyFill="1" applyBorder="1" applyAlignment="1">
      <alignment horizontal="center" vertical="center"/>
    </xf>
    <xf numFmtId="43" fontId="16" fillId="0" borderId="1" xfId="2" applyFont="1" applyFill="1" applyBorder="1" applyAlignment="1">
      <alignment vertical="center"/>
    </xf>
    <xf numFmtId="0" fontId="16" fillId="0" borderId="3" xfId="8" applyFont="1" applyBorder="1" applyAlignment="1">
      <alignment vertical="center"/>
    </xf>
    <xf numFmtId="165" fontId="16" fillId="0" borderId="3" xfId="2" applyNumberFormat="1" applyFont="1" applyBorder="1" applyAlignment="1">
      <alignment vertical="center"/>
    </xf>
    <xf numFmtId="43" fontId="16" fillId="0" borderId="3" xfId="2" applyFont="1" applyBorder="1" applyAlignment="1">
      <alignment vertical="center"/>
    </xf>
    <xf numFmtId="164" fontId="16" fillId="0" borderId="3" xfId="2" applyNumberFormat="1" applyFont="1" applyBorder="1" applyAlignment="1">
      <alignment vertical="center"/>
    </xf>
    <xf numFmtId="0" fontId="14" fillId="0" borderId="8" xfId="0" applyFont="1" applyBorder="1" applyAlignment="1">
      <alignment horizontal="justify" vertical="center"/>
    </xf>
    <xf numFmtId="0" fontId="14" fillId="0" borderId="4" xfId="0" applyFont="1" applyBorder="1" applyAlignment="1">
      <alignment horizontal="center" vertical="center"/>
    </xf>
    <xf numFmtId="0" fontId="21" fillId="0" borderId="0" xfId="0" applyFont="1" applyAlignment="1">
      <alignment vertical="center"/>
    </xf>
    <xf numFmtId="0" fontId="22" fillId="0" borderId="6" xfId="0" applyFont="1" applyBorder="1"/>
    <xf numFmtId="0" fontId="10" fillId="0" borderId="0" xfId="0" applyFont="1" applyAlignment="1">
      <alignment horizontal="left" vertical="center"/>
    </xf>
    <xf numFmtId="0" fontId="22" fillId="0" borderId="0" xfId="0" applyFont="1" applyBorder="1"/>
    <xf numFmtId="0" fontId="22" fillId="0" borderId="0" xfId="0" applyFont="1"/>
    <xf numFmtId="0" fontId="10" fillId="0" borderId="0" xfId="0" applyFont="1" applyBorder="1" applyAlignment="1">
      <alignment vertical="center"/>
    </xf>
    <xf numFmtId="0" fontId="9" fillId="0" borderId="0" xfId="8" applyFont="1" applyBorder="1"/>
    <xf numFmtId="0" fontId="14" fillId="0" borderId="4" xfId="12" applyFont="1" applyBorder="1" applyAlignment="1">
      <alignment horizontal="justify" vertical="center" wrapText="1"/>
    </xf>
    <xf numFmtId="0" fontId="16" fillId="0" borderId="4" xfId="12" applyFont="1" applyBorder="1" applyAlignment="1">
      <alignment horizontal="justify" vertical="center"/>
    </xf>
    <xf numFmtId="0" fontId="14" fillId="0" borderId="4" xfId="12" applyFont="1" applyBorder="1" applyAlignment="1">
      <alignment horizontal="center" vertical="center" wrapText="1"/>
    </xf>
    <xf numFmtId="0" fontId="14" fillId="0" borderId="3" xfId="0" applyFont="1" applyBorder="1" applyAlignment="1">
      <alignment horizontal="center" wrapText="1"/>
    </xf>
    <xf numFmtId="0" fontId="14" fillId="0" borderId="3" xfId="0" quotePrefix="1" applyFont="1" applyBorder="1" applyAlignment="1">
      <alignment horizontal="center"/>
    </xf>
    <xf numFmtId="0" fontId="14" fillId="0" borderId="6" xfId="0" quotePrefix="1" applyFont="1" applyBorder="1" applyAlignment="1">
      <alignment horizontal="center"/>
    </xf>
    <xf numFmtId="0" fontId="16" fillId="0" borderId="11" xfId="0" applyFont="1" applyBorder="1"/>
    <xf numFmtId="0" fontId="16" fillId="0" borderId="4" xfId="0" applyFont="1" applyBorder="1" applyAlignment="1">
      <alignment vertical="top"/>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2" borderId="2" xfId="0" applyFont="1" applyFill="1" applyBorder="1" applyAlignment="1">
      <alignment horizontal="centerContinuous" vertical="center"/>
    </xf>
    <xf numFmtId="0" fontId="14" fillId="2" borderId="4" xfId="0" applyFont="1" applyFill="1" applyBorder="1" applyAlignment="1">
      <alignment horizontal="center" wrapText="1"/>
    </xf>
    <xf numFmtId="0" fontId="14" fillId="2" borderId="4" xfId="0" applyFont="1" applyFill="1" applyBorder="1" applyAlignment="1">
      <alignment horizontal="center" vertical="center" wrapText="1"/>
    </xf>
    <xf numFmtId="0" fontId="14" fillId="2" borderId="13" xfId="0" applyFont="1" applyFill="1" applyBorder="1" applyAlignment="1">
      <alignment horizontal="centerContinuous" vertical="center" wrapText="1"/>
    </xf>
    <xf numFmtId="0" fontId="14" fillId="2" borderId="12" xfId="0" applyFont="1" applyFill="1" applyBorder="1" applyAlignment="1">
      <alignment horizontal="centerContinuous" vertical="center" wrapText="1"/>
    </xf>
    <xf numFmtId="0" fontId="14" fillId="2" borderId="5" xfId="0" applyFont="1" applyFill="1" applyBorder="1" applyAlignment="1">
      <alignment horizontal="centerContinuous" vertical="center" wrapText="1"/>
    </xf>
    <xf numFmtId="0" fontId="14" fillId="2" borderId="2" xfId="0" applyFont="1" applyFill="1" applyBorder="1" applyAlignment="1">
      <alignment horizontal="justify" vertical="center" wrapText="1"/>
    </xf>
    <xf numFmtId="0" fontId="14" fillId="2" borderId="3" xfId="0" applyFont="1" applyFill="1" applyBorder="1" applyAlignment="1">
      <alignment horizontal="justify"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12" applyFont="1" applyFill="1" applyBorder="1" applyAlignment="1">
      <alignment horizontal="center" vertical="center" wrapText="1"/>
    </xf>
    <xf numFmtId="0" fontId="14" fillId="2" borderId="7" xfId="12" applyFont="1" applyFill="1" applyBorder="1" applyAlignment="1">
      <alignment horizontal="center" vertical="center" wrapText="1"/>
    </xf>
    <xf numFmtId="0" fontId="9" fillId="0" borderId="0" xfId="0" applyFont="1" applyAlignment="1">
      <alignment horizontal="center"/>
    </xf>
    <xf numFmtId="49" fontId="12" fillId="2" borderId="4" xfId="0" applyNumberFormat="1" applyFont="1" applyFill="1" applyBorder="1" applyAlignment="1">
      <alignment horizontal="center" vertical="top" wrapText="1"/>
    </xf>
    <xf numFmtId="0" fontId="12" fillId="0" borderId="0" xfId="0" applyFont="1" applyAlignment="1">
      <alignment vertical="center" wrapText="1"/>
    </xf>
    <xf numFmtId="0" fontId="12" fillId="0" borderId="0" xfId="0" applyFont="1" applyAlignment="1">
      <alignment vertical="top" wrapText="1"/>
    </xf>
    <xf numFmtId="0" fontId="10" fillId="0" borderId="7" xfId="0" applyFont="1" applyFill="1" applyBorder="1" applyAlignment="1">
      <alignment horizontal="center" vertical="center" wrapText="1"/>
    </xf>
    <xf numFmtId="0" fontId="9" fillId="0" borderId="0" xfId="6" applyFont="1" applyBorder="1"/>
    <xf numFmtId="0" fontId="13" fillId="0" borderId="0" xfId="6" applyFont="1" applyBorder="1"/>
    <xf numFmtId="0" fontId="46" fillId="0" borderId="0" xfId="107" applyFont="1" applyBorder="1" applyAlignment="1">
      <alignment vertical="center"/>
    </xf>
    <xf numFmtId="0" fontId="16" fillId="0" borderId="0" xfId="107" applyFont="1" applyBorder="1" applyAlignment="1">
      <alignment vertical="center"/>
    </xf>
    <xf numFmtId="49" fontId="14" fillId="0" borderId="0" xfId="107" applyNumberFormat="1" applyFont="1" applyFill="1" applyBorder="1" applyAlignment="1">
      <alignment horizontal="center" vertical="center"/>
    </xf>
    <xf numFmtId="0" fontId="14" fillId="0" borderId="0" xfId="107" applyFont="1" applyBorder="1" applyAlignment="1">
      <alignment vertical="center"/>
    </xf>
    <xf numFmtId="0" fontId="13" fillId="2" borderId="0" xfId="107" applyFont="1" applyFill="1" applyBorder="1" applyAlignment="1">
      <alignment horizontal="centerContinuous"/>
    </xf>
    <xf numFmtId="0" fontId="13" fillId="2" borderId="0" xfId="107" applyFont="1" applyFill="1" applyBorder="1" applyAlignment="1">
      <alignment horizontal="centerContinuous" vertical="center"/>
    </xf>
    <xf numFmtId="0" fontId="13" fillId="2" borderId="0" xfId="107" applyFont="1" applyFill="1" applyBorder="1" applyAlignment="1">
      <alignment horizontal="center" vertical="center"/>
    </xf>
    <xf numFmtId="0" fontId="47" fillId="0" borderId="0" xfId="106" applyFont="1" applyFill="1" applyBorder="1" applyAlignment="1" applyProtection="1">
      <alignment horizontal="left" vertical="center"/>
      <protection locked="0"/>
    </xf>
    <xf numFmtId="0" fontId="14" fillId="35" borderId="0" xfId="108" applyFont="1" applyFill="1" applyBorder="1" applyAlignment="1">
      <alignment vertical="center"/>
    </xf>
    <xf numFmtId="0" fontId="13" fillId="0" borderId="0" xfId="107" applyFont="1" applyBorder="1" applyAlignment="1">
      <alignment horizontal="centerContinuous" vertical="center"/>
    </xf>
    <xf numFmtId="43" fontId="48" fillId="0" borderId="0" xfId="109" applyFont="1" applyBorder="1" applyAlignment="1">
      <alignment horizontal="center" vertical="center"/>
    </xf>
    <xf numFmtId="43" fontId="49" fillId="0" borderId="0" xfId="109" applyFont="1" applyBorder="1" applyAlignment="1">
      <alignment horizontal="center" vertical="center"/>
    </xf>
    <xf numFmtId="43" fontId="16" fillId="0" borderId="0" xfId="109" applyFont="1" applyBorder="1" applyAlignment="1">
      <alignment horizontal="center" vertical="center"/>
    </xf>
    <xf numFmtId="43" fontId="14" fillId="0" borderId="0" xfId="109" applyFont="1" applyBorder="1" applyAlignment="1">
      <alignment horizontal="center" vertical="center"/>
    </xf>
    <xf numFmtId="0" fontId="12" fillId="0" borderId="28" xfId="107" applyFont="1" applyBorder="1" applyAlignment="1">
      <alignment horizontal="centerContinuous" vertical="center"/>
    </xf>
    <xf numFmtId="0" fontId="13" fillId="0" borderId="29" xfId="107" applyFont="1" applyBorder="1" applyAlignment="1">
      <alignment horizontal="centerContinuous" vertical="center"/>
    </xf>
    <xf numFmtId="0" fontId="46" fillId="0" borderId="28" xfId="107" applyFont="1" applyBorder="1" applyAlignment="1">
      <alignment vertical="center"/>
    </xf>
    <xf numFmtId="49" fontId="14" fillId="0" borderId="29" xfId="107" applyNumberFormat="1" applyFont="1" applyFill="1" applyBorder="1" applyAlignment="1">
      <alignment horizontal="center" vertical="center"/>
    </xf>
    <xf numFmtId="0" fontId="14" fillId="0" borderId="28" xfId="107" applyFont="1" applyBorder="1" applyAlignment="1">
      <alignment vertical="center"/>
    </xf>
    <xf numFmtId="0" fontId="45" fillId="0" borderId="28" xfId="106" applyFont="1" applyFill="1" applyBorder="1" applyAlignment="1" applyProtection="1">
      <alignment horizontal="left" vertical="center" indent="1"/>
      <protection locked="0"/>
    </xf>
    <xf numFmtId="0" fontId="16" fillId="0" borderId="28" xfId="107" applyFont="1" applyBorder="1" applyAlignment="1">
      <alignment horizontal="left" vertical="center" indent="2"/>
    </xf>
    <xf numFmtId="0" fontId="45" fillId="0" borderId="28" xfId="106" applyFont="1" applyFill="1" applyBorder="1" applyAlignment="1" applyProtection="1">
      <alignment horizontal="left" vertical="center" wrapText="1" indent="1"/>
      <protection locked="0"/>
    </xf>
    <xf numFmtId="0" fontId="16" fillId="35" borderId="30" xfId="108" applyFont="1" applyFill="1" applyBorder="1" applyAlignment="1">
      <alignment vertical="center"/>
    </xf>
    <xf numFmtId="0" fontId="16" fillId="35" borderId="31" xfId="108" applyFont="1" applyFill="1" applyBorder="1" applyAlignment="1">
      <alignment vertical="center"/>
    </xf>
    <xf numFmtId="43" fontId="16" fillId="0" borderId="31" xfId="109" applyFont="1" applyBorder="1" applyAlignment="1">
      <alignment horizontal="center" vertical="center"/>
    </xf>
    <xf numFmtId="43" fontId="16" fillId="0" borderId="32" xfId="109" applyFont="1" applyBorder="1" applyAlignment="1">
      <alignment horizontal="center" vertical="center"/>
    </xf>
    <xf numFmtId="0" fontId="9" fillId="0" borderId="15" xfId="6" applyFont="1" applyBorder="1"/>
    <xf numFmtId="0" fontId="9" fillId="0" borderId="10" xfId="6" applyFont="1" applyBorder="1"/>
    <xf numFmtId="0" fontId="12" fillId="0" borderId="15" xfId="6" applyFont="1" applyBorder="1" applyAlignment="1">
      <alignment vertical="center"/>
    </xf>
    <xf numFmtId="169" fontId="48" fillId="0" borderId="0" xfId="109" applyNumberFormat="1" applyFont="1" applyBorder="1" applyAlignment="1">
      <alignment horizontal="center" vertical="center"/>
    </xf>
    <xf numFmtId="169" fontId="49" fillId="0" borderId="0" xfId="109" applyNumberFormat="1" applyFont="1" applyBorder="1" applyAlignment="1">
      <alignment horizontal="center" vertical="center"/>
    </xf>
    <xf numFmtId="169" fontId="48" fillId="0" borderId="29" xfId="109" applyNumberFormat="1" applyFont="1" applyBorder="1" applyAlignment="1">
      <alignment horizontal="center" vertical="center"/>
    </xf>
    <xf numFmtId="169" fontId="49" fillId="0" borderId="29" xfId="109" applyNumberFormat="1" applyFont="1" applyBorder="1" applyAlignment="1">
      <alignment horizontal="center" vertical="center"/>
    </xf>
    <xf numFmtId="0" fontId="12" fillId="2" borderId="0" xfId="8" applyFont="1" applyFill="1" applyBorder="1" applyAlignment="1">
      <alignment horizontal="centerContinuous" vertical="center" wrapText="1"/>
    </xf>
    <xf numFmtId="0" fontId="12" fillId="2" borderId="11" xfId="8" applyFont="1" applyFill="1" applyBorder="1" applyAlignment="1">
      <alignment horizontal="centerContinuous" vertical="center" wrapText="1"/>
    </xf>
    <xf numFmtId="0" fontId="12" fillId="2" borderId="4" xfId="8" applyFont="1" applyFill="1" applyBorder="1" applyAlignment="1">
      <alignment horizontal="center" vertical="center" wrapText="1"/>
    </xf>
    <xf numFmtId="0" fontId="12" fillId="2" borderId="3" xfId="8" applyFont="1" applyFill="1" applyBorder="1" applyAlignment="1">
      <alignment horizontal="center" vertical="center" wrapText="1"/>
    </xf>
    <xf numFmtId="0" fontId="51" fillId="35" borderId="0" xfId="111" applyFont="1" applyFill="1" applyBorder="1" applyAlignment="1">
      <alignment vertical="center"/>
    </xf>
    <xf numFmtId="0" fontId="50" fillId="0" borderId="7" xfId="111" applyFont="1" applyFill="1" applyBorder="1" applyAlignment="1">
      <alignment horizontal="justify" vertical="center"/>
    </xf>
    <xf numFmtId="0" fontId="51" fillId="35" borderId="0" xfId="111" applyFont="1" applyFill="1" applyBorder="1"/>
    <xf numFmtId="0" fontId="11" fillId="2" borderId="12" xfId="112" applyFont="1" applyFill="1" applyBorder="1" applyAlignment="1">
      <alignment horizontal="center" vertical="center" wrapText="1"/>
    </xf>
    <xf numFmtId="0" fontId="11" fillId="2" borderId="5" xfId="112" applyFont="1" applyFill="1" applyBorder="1" applyAlignment="1">
      <alignment horizontal="center" vertical="center" wrapText="1"/>
    </xf>
    <xf numFmtId="0" fontId="12" fillId="0" borderId="4" xfId="112" quotePrefix="1" applyFont="1" applyBorder="1" applyAlignment="1">
      <alignment horizontal="center" vertical="center" wrapText="1"/>
    </xf>
    <xf numFmtId="0" fontId="12" fillId="0" borderId="12" xfId="112" quotePrefix="1" applyFont="1" applyBorder="1" applyAlignment="1">
      <alignment horizontal="center" vertical="center" wrapText="1"/>
    </xf>
    <xf numFmtId="0" fontId="53" fillId="35" borderId="4" xfId="111" applyFont="1" applyFill="1" applyBorder="1" applyAlignment="1">
      <alignment horizontal="justify" vertical="center" wrapText="1"/>
    </xf>
    <xf numFmtId="43" fontId="53" fillId="35" borderId="12" xfId="113" applyFont="1" applyFill="1" applyBorder="1" applyAlignment="1">
      <alignment horizontal="justify" vertical="center" wrapText="1"/>
    </xf>
    <xf numFmtId="43" fontId="53" fillId="35" borderId="4" xfId="113" applyFont="1" applyFill="1" applyBorder="1" applyAlignment="1">
      <alignment horizontal="justify" vertical="center" wrapText="1"/>
    </xf>
    <xf numFmtId="0" fontId="12" fillId="2" borderId="4" xfId="12" applyFont="1" applyFill="1" applyBorder="1" applyAlignment="1">
      <alignment horizontal="center" vertical="center" wrapText="1"/>
    </xf>
    <xf numFmtId="0" fontId="12" fillId="2" borderId="7" xfId="12" applyFont="1" applyFill="1" applyBorder="1" applyAlignment="1">
      <alignment horizontal="center" vertical="center" wrapText="1"/>
    </xf>
    <xf numFmtId="0" fontId="14" fillId="0" borderId="1" xfId="110" quotePrefix="1" applyFont="1" applyBorder="1" applyAlignment="1">
      <alignment horizontal="center" vertical="center"/>
    </xf>
    <xf numFmtId="0" fontId="4" fillId="0" borderId="0" xfId="110"/>
    <xf numFmtId="0" fontId="55" fillId="0" borderId="0" xfId="12" applyFont="1" applyAlignment="1">
      <alignment wrapText="1"/>
    </xf>
    <xf numFmtId="0" fontId="55" fillId="0" borderId="0" xfId="12" applyFont="1"/>
    <xf numFmtId="0" fontId="9" fillId="0" borderId="0" xfId="110" applyFont="1"/>
    <xf numFmtId="0" fontId="11" fillId="0" borderId="0" xfId="110" applyFont="1"/>
    <xf numFmtId="0" fontId="11" fillId="0" borderId="0" xfId="110" applyFont="1" applyBorder="1" applyAlignment="1">
      <alignment horizontal="center"/>
    </xf>
    <xf numFmtId="0" fontId="11" fillId="0" borderId="0" xfId="110" applyFont="1" applyBorder="1" applyAlignment="1"/>
    <xf numFmtId="0" fontId="11" fillId="0" borderId="0" xfId="110" applyFont="1" applyBorder="1" applyAlignment="1">
      <alignment horizontal="left"/>
    </xf>
    <xf numFmtId="0" fontId="11" fillId="0" borderId="0" xfId="110" applyFont="1" applyAlignment="1">
      <alignment horizontal="right"/>
    </xf>
    <xf numFmtId="0" fontId="11" fillId="0" borderId="0" xfId="110" applyFont="1" applyBorder="1"/>
    <xf numFmtId="0" fontId="15" fillId="0" borderId="0" xfId="110" applyFont="1"/>
    <xf numFmtId="0" fontId="11" fillId="0" borderId="0" xfId="110" applyFont="1" applyAlignment="1"/>
    <xf numFmtId="0" fontId="20" fillId="0" borderId="0" xfId="110" applyFont="1" applyAlignment="1">
      <alignment horizontal="left"/>
    </xf>
    <xf numFmtId="43" fontId="13" fillId="0" borderId="3" xfId="114" applyFont="1" applyBorder="1"/>
    <xf numFmtId="165" fontId="13" fillId="0" borderId="3" xfId="114" applyNumberFormat="1" applyFont="1" applyBorder="1"/>
    <xf numFmtId="0" fontId="13" fillId="0" borderId="3" xfId="110" applyFont="1" applyBorder="1"/>
    <xf numFmtId="43" fontId="13" fillId="0" borderId="1" xfId="114" applyFont="1" applyBorder="1"/>
    <xf numFmtId="165" fontId="13" fillId="0" borderId="1" xfId="114" applyNumberFormat="1" applyFont="1" applyBorder="1"/>
    <xf numFmtId="0" fontId="13" fillId="0" borderId="1" xfId="110" applyFont="1" applyBorder="1"/>
    <xf numFmtId="0" fontId="12" fillId="0" borderId="1" xfId="110" applyFont="1" applyBorder="1" applyAlignment="1">
      <alignment horizontal="center"/>
    </xf>
    <xf numFmtId="170" fontId="14" fillId="0" borderId="1" xfId="110" quotePrefix="1" applyNumberFormat="1" applyFont="1" applyBorder="1" applyAlignment="1">
      <alignment horizontal="center"/>
    </xf>
    <xf numFmtId="0" fontId="9" fillId="0" borderId="1" xfId="110" applyFont="1" applyBorder="1"/>
    <xf numFmtId="0" fontId="14" fillId="0" borderId="1" xfId="110" quotePrefix="1" applyFont="1" applyBorder="1" applyAlignment="1">
      <alignment horizontal="center"/>
    </xf>
    <xf numFmtId="0" fontId="14" fillId="0" borderId="1" xfId="110" applyFont="1" applyBorder="1" applyAlignment="1">
      <alignment horizontal="center"/>
    </xf>
    <xf numFmtId="164" fontId="13" fillId="0" borderId="1" xfId="114" applyNumberFormat="1" applyFont="1" applyBorder="1"/>
    <xf numFmtId="165" fontId="11" fillId="0" borderId="1" xfId="114" applyNumberFormat="1" applyFont="1" applyBorder="1" applyAlignment="1">
      <alignment horizontal="center"/>
    </xf>
    <xf numFmtId="0" fontId="11" fillId="0" borderId="1" xfId="110" applyFont="1" applyBorder="1" applyAlignment="1">
      <alignment horizontal="center"/>
    </xf>
    <xf numFmtId="0" fontId="16" fillId="0" borderId="1" xfId="110" applyFont="1" applyBorder="1"/>
    <xf numFmtId="0" fontId="14" fillId="2" borderId="4" xfId="110" applyFont="1" applyFill="1" applyBorder="1" applyAlignment="1">
      <alignment horizontal="center" vertical="center" wrapText="1"/>
    </xf>
    <xf numFmtId="0" fontId="14" fillId="2" borderId="3" xfId="110" applyFont="1" applyFill="1" applyBorder="1" applyAlignment="1">
      <alignment horizontal="center" vertical="center" wrapText="1"/>
    </xf>
    <xf numFmtId="0" fontId="12" fillId="2" borderId="15" xfId="115" applyFont="1" applyFill="1" applyBorder="1" applyAlignment="1">
      <alignment horizontal="justify" vertical="center" wrapText="1"/>
    </xf>
    <xf numFmtId="0" fontId="12" fillId="2" borderId="0" xfId="115" applyFont="1" applyFill="1" applyBorder="1" applyAlignment="1">
      <alignment horizontal="justify" vertical="center" wrapText="1"/>
    </xf>
    <xf numFmtId="0" fontId="10" fillId="0" borderId="6" xfId="0" applyFont="1" applyFill="1" applyBorder="1" applyAlignment="1">
      <alignment horizontal="center" vertical="center" wrapText="1"/>
    </xf>
    <xf numFmtId="0" fontId="12" fillId="0" borderId="12" xfId="0" applyFont="1" applyFill="1" applyBorder="1" applyAlignment="1">
      <alignment horizontal="left" vertical="center" wrapText="1"/>
    </xf>
    <xf numFmtId="0" fontId="12" fillId="2" borderId="13" xfId="115" applyFont="1" applyFill="1" applyBorder="1" applyAlignment="1">
      <alignment horizontal="justify" vertical="center" wrapText="1"/>
    </xf>
    <xf numFmtId="0" fontId="12" fillId="2" borderId="9" xfId="115" applyFont="1" applyFill="1" applyBorder="1" applyAlignment="1">
      <alignment horizontal="justify" vertical="center" wrapText="1"/>
    </xf>
    <xf numFmtId="0" fontId="9" fillId="0" borderId="15" xfId="8" applyFont="1" applyBorder="1"/>
    <xf numFmtId="0" fontId="9" fillId="0" borderId="10" xfId="8" applyFont="1" applyBorder="1"/>
    <xf numFmtId="0" fontId="21" fillId="0" borderId="0" xfId="0" applyFont="1" applyAlignment="1">
      <alignment vertical="center" wrapText="1"/>
    </xf>
    <xf numFmtId="0" fontId="14" fillId="0" borderId="4" xfId="12" quotePrefix="1" applyFont="1" applyBorder="1" applyAlignment="1">
      <alignment vertical="center"/>
    </xf>
    <xf numFmtId="0" fontId="9" fillId="0" borderId="4" xfId="12" applyFont="1" applyBorder="1"/>
    <xf numFmtId="0" fontId="9" fillId="0" borderId="0" xfId="12" applyFont="1" applyAlignment="1">
      <alignment vertical="center"/>
    </xf>
    <xf numFmtId="0" fontId="11" fillId="0" borderId="0" xfId="12" applyFont="1"/>
    <xf numFmtId="0" fontId="58" fillId="0" borderId="0" xfId="12" applyFont="1" applyAlignment="1">
      <alignment wrapText="1"/>
    </xf>
    <xf numFmtId="0" fontId="58" fillId="0" borderId="0" xfId="12" applyFont="1"/>
    <xf numFmtId="0" fontId="14" fillId="0" borderId="1" xfId="12" quotePrefix="1" applyFont="1" applyBorder="1" applyAlignment="1">
      <alignment vertical="center"/>
    </xf>
    <xf numFmtId="0" fontId="14" fillId="0" borderId="4" xfId="110" quotePrefix="1" applyFont="1" applyBorder="1" applyAlignment="1">
      <alignment horizontal="center" vertical="center"/>
    </xf>
    <xf numFmtId="0" fontId="59" fillId="35" borderId="4" xfId="111" applyFont="1" applyFill="1" applyBorder="1" applyAlignment="1">
      <alignment horizontal="justify" vertical="center" wrapText="1"/>
    </xf>
    <xf numFmtId="43" fontId="59" fillId="35" borderId="12" xfId="113" applyFont="1" applyFill="1" applyBorder="1" applyAlignment="1">
      <alignment horizontal="justify" vertical="center" wrapText="1"/>
    </xf>
    <xf numFmtId="43" fontId="59" fillId="35" borderId="4" xfId="113" applyFont="1" applyFill="1" applyBorder="1" applyAlignment="1">
      <alignment horizontal="justify" vertical="center" wrapText="1"/>
    </xf>
    <xf numFmtId="0" fontId="14" fillId="2" borderId="7" xfId="0" applyFont="1" applyFill="1" applyBorder="1" applyAlignment="1">
      <alignment horizontal="center" vertical="center" wrapText="1"/>
    </xf>
    <xf numFmtId="0" fontId="14" fillId="0" borderId="10" xfId="0" quotePrefix="1" applyFont="1" applyBorder="1" applyAlignment="1">
      <alignment horizontal="justify" vertical="center"/>
    </xf>
    <xf numFmtId="0" fontId="14" fillId="2" borderId="12" xfId="0" applyFont="1" applyFill="1" applyBorder="1" applyAlignment="1">
      <alignment horizontal="center" vertical="center" wrapText="1"/>
    </xf>
    <xf numFmtId="0" fontId="12" fillId="0" borderId="15" xfId="0" applyFont="1" applyBorder="1" applyAlignment="1">
      <alignment vertical="top"/>
    </xf>
    <xf numFmtId="0" fontId="12" fillId="0" borderId="0" xfId="0" applyFont="1" applyBorder="1" applyAlignment="1">
      <alignment vertical="top"/>
    </xf>
    <xf numFmtId="0" fontId="12" fillId="0" borderId="10" xfId="0" applyFont="1" applyBorder="1" applyAlignment="1">
      <alignment vertical="top"/>
    </xf>
    <xf numFmtId="0" fontId="60" fillId="0" borderId="0" xfId="0" applyFont="1" applyBorder="1" applyAlignment="1">
      <alignment vertical="center"/>
    </xf>
    <xf numFmtId="0" fontId="61" fillId="0" borderId="0" xfId="0" applyFont="1"/>
    <xf numFmtId="43" fontId="14" fillId="0" borderId="3" xfId="0" quotePrefix="1" applyNumberFormat="1" applyFont="1" applyBorder="1" applyAlignment="1">
      <alignment horizontal="center" vertical="center"/>
    </xf>
    <xf numFmtId="0" fontId="16" fillId="0" borderId="3" xfId="0" applyFont="1" applyBorder="1" applyAlignment="1">
      <alignment horizontal="center" vertical="center"/>
    </xf>
    <xf numFmtId="2" fontId="16" fillId="0" borderId="1" xfId="0" applyNumberFormat="1" applyFont="1" applyBorder="1" applyAlignment="1">
      <alignment vertical="center"/>
    </xf>
    <xf numFmtId="43" fontId="16" fillId="0" borderId="1" xfId="1" applyFont="1" applyBorder="1" applyAlignment="1">
      <alignment horizontal="right" vertical="center"/>
    </xf>
    <xf numFmtId="171" fontId="16" fillId="0" borderId="1" xfId="0" applyNumberFormat="1" applyFont="1" applyBorder="1" applyAlignment="1">
      <alignment horizontal="right" vertical="center"/>
    </xf>
    <xf numFmtId="0" fontId="16" fillId="0" borderId="3" xfId="0" applyFont="1" applyBorder="1" applyAlignment="1">
      <alignment horizontal="right" vertical="center"/>
    </xf>
    <xf numFmtId="2" fontId="16" fillId="0" borderId="3" xfId="0" applyNumberFormat="1" applyFont="1" applyBorder="1" applyAlignment="1">
      <alignment horizontal="right" vertical="center"/>
    </xf>
    <xf numFmtId="2" fontId="16" fillId="0" borderId="1" xfId="0" applyNumberFormat="1" applyFont="1" applyBorder="1" applyAlignment="1">
      <alignment horizontal="right" vertical="center"/>
    </xf>
    <xf numFmtId="2" fontId="16" fillId="0" borderId="3" xfId="0" applyNumberFormat="1" applyFont="1" applyBorder="1" applyAlignment="1">
      <alignment horizontal="right" vertical="top"/>
    </xf>
    <xf numFmtId="0" fontId="16" fillId="0" borderId="3" xfId="0" applyFont="1" applyBorder="1" applyAlignment="1">
      <alignment horizontal="right" vertical="top"/>
    </xf>
    <xf numFmtId="0" fontId="16" fillId="0" borderId="1" xfId="0" applyFont="1" applyBorder="1" applyAlignment="1">
      <alignment horizontal="right" vertical="center"/>
    </xf>
    <xf numFmtId="2" fontId="16" fillId="0" borderId="1" xfId="0" applyNumberFormat="1" applyFont="1" applyBorder="1" applyAlignment="1">
      <alignment horizontal="right" vertical="top"/>
    </xf>
    <xf numFmtId="0" fontId="16" fillId="0" borderId="1" xfId="0" applyFont="1" applyBorder="1" applyAlignment="1">
      <alignment horizontal="right" vertical="top"/>
    </xf>
    <xf numFmtId="0" fontId="16" fillId="0" borderId="4" xfId="0" applyFont="1" applyBorder="1" applyAlignment="1">
      <alignment horizontal="right" vertical="center"/>
    </xf>
    <xf numFmtId="43" fontId="62" fillId="0" borderId="4" xfId="0" applyNumberFormat="1" applyFont="1" applyBorder="1" applyAlignment="1">
      <alignment vertical="center"/>
    </xf>
    <xf numFmtId="43" fontId="13" fillId="0" borderId="1" xfId="1" applyFont="1" applyBorder="1" applyAlignment="1">
      <alignment vertical="center"/>
    </xf>
    <xf numFmtId="43" fontId="13" fillId="0" borderId="2" xfId="1" applyFont="1" applyBorder="1" applyAlignment="1">
      <alignment vertical="top"/>
    </xf>
    <xf numFmtId="43" fontId="13" fillId="0" borderId="1" xfId="1" applyFont="1" applyBorder="1" applyAlignment="1">
      <alignment vertical="top"/>
    </xf>
    <xf numFmtId="43" fontId="12" fillId="0" borderId="3" xfId="0" quotePrefix="1" applyNumberFormat="1" applyFont="1" applyBorder="1" applyAlignment="1">
      <alignment horizontal="center" vertical="center"/>
    </xf>
    <xf numFmtId="2" fontId="16" fillId="0" borderId="2" xfId="1" applyNumberFormat="1" applyFont="1" applyBorder="1" applyAlignment="1">
      <alignment vertical="top"/>
    </xf>
    <xf numFmtId="43" fontId="9" fillId="0" borderId="0" xfId="0" applyNumberFormat="1" applyFont="1"/>
    <xf numFmtId="1" fontId="63" fillId="35" borderId="1" xfId="0" quotePrefix="1" applyNumberFormat="1" applyFont="1" applyFill="1" applyBorder="1" applyAlignment="1">
      <alignment vertical="center" wrapText="1"/>
    </xf>
    <xf numFmtId="1" fontId="63" fillId="35" borderId="1" xfId="0" applyNumberFormat="1" applyFont="1" applyFill="1" applyBorder="1" applyAlignment="1">
      <alignment vertical="center" wrapText="1"/>
    </xf>
    <xf numFmtId="0" fontId="14" fillId="0" borderId="1" xfId="0" quotePrefix="1" applyFont="1" applyBorder="1" applyAlignment="1">
      <alignment vertical="center"/>
    </xf>
    <xf numFmtId="172" fontId="64" fillId="35" borderId="1" xfId="109" applyNumberFormat="1" applyFont="1" applyFill="1" applyBorder="1" applyAlignment="1">
      <alignment vertical="center" wrapText="1"/>
    </xf>
    <xf numFmtId="1" fontId="65" fillId="35" borderId="1" xfId="0" quotePrefix="1" applyNumberFormat="1" applyFont="1" applyFill="1" applyBorder="1" applyAlignment="1">
      <alignment vertical="center" wrapText="1"/>
    </xf>
    <xf numFmtId="0" fontId="11" fillId="0" borderId="1" xfId="0" applyFont="1" applyBorder="1" applyAlignment="1">
      <alignment vertical="center"/>
    </xf>
    <xf numFmtId="172" fontId="66" fillId="35" borderId="1" xfId="109" applyNumberFormat="1" applyFont="1" applyFill="1" applyBorder="1" applyAlignment="1">
      <alignment vertical="center" wrapText="1"/>
    </xf>
    <xf numFmtId="0" fontId="14" fillId="0" borderId="1" xfId="0" applyFont="1" applyBorder="1" applyAlignment="1">
      <alignment vertical="center"/>
    </xf>
    <xf numFmtId="170" fontId="14" fillId="0" borderId="1" xfId="0" quotePrefix="1" applyNumberFormat="1" applyFont="1" applyBorder="1" applyAlignment="1">
      <alignment vertical="center"/>
    </xf>
    <xf numFmtId="1" fontId="65" fillId="35" borderId="1" xfId="0" applyNumberFormat="1" applyFont="1" applyFill="1" applyBorder="1" applyAlignment="1">
      <alignment vertical="center" wrapText="1"/>
    </xf>
    <xf numFmtId="0" fontId="13" fillId="0" borderId="1" xfId="0" applyFont="1" applyBorder="1" applyAlignment="1">
      <alignment vertical="center"/>
    </xf>
    <xf numFmtId="0" fontId="9" fillId="0" borderId="0" xfId="0" applyFont="1" applyBorder="1" applyAlignment="1">
      <alignment vertical="center"/>
    </xf>
    <xf numFmtId="1" fontId="63" fillId="0" borderId="1" xfId="0" applyNumberFormat="1" applyFont="1" applyBorder="1" applyAlignment="1">
      <alignment vertical="center" wrapText="1"/>
    </xf>
    <xf numFmtId="1" fontId="63" fillId="0" borderId="3" xfId="0" applyNumberFormat="1" applyFont="1" applyBorder="1" applyAlignment="1">
      <alignment vertical="center" wrapText="1"/>
    </xf>
    <xf numFmtId="0" fontId="14" fillId="0" borderId="3" xfId="0" applyFont="1" applyBorder="1" applyAlignment="1">
      <alignment vertical="center"/>
    </xf>
    <xf numFmtId="1" fontId="65" fillId="35" borderId="1" xfId="0" quotePrefix="1" applyNumberFormat="1" applyFont="1" applyFill="1" applyBorder="1" applyAlignment="1">
      <alignment horizontal="center" vertical="center" wrapText="1"/>
    </xf>
    <xf numFmtId="1" fontId="63" fillId="35" borderId="1" xfId="0" applyNumberFormat="1" applyFont="1" applyFill="1" applyBorder="1" applyAlignment="1">
      <alignment vertical="center"/>
    </xf>
    <xf numFmtId="43" fontId="14" fillId="0" borderId="1" xfId="1" quotePrefix="1" applyFont="1" applyBorder="1" applyAlignment="1">
      <alignment horizontal="center" vertical="center"/>
    </xf>
    <xf numFmtId="43" fontId="62" fillId="0" borderId="1" xfId="1" applyFont="1" applyBorder="1" applyAlignment="1">
      <alignment vertical="center"/>
    </xf>
    <xf numFmtId="43" fontId="62" fillId="0" borderId="1" xfId="0" quotePrefix="1" applyNumberFormat="1" applyFont="1" applyBorder="1" applyAlignment="1">
      <alignment horizontal="center" vertical="center"/>
    </xf>
    <xf numFmtId="9" fontId="9" fillId="0" borderId="0" xfId="117" applyFont="1"/>
    <xf numFmtId="9" fontId="9" fillId="0" borderId="0" xfId="117" applyFont="1" applyBorder="1"/>
    <xf numFmtId="9" fontId="14" fillId="2" borderId="13" xfId="117" applyFont="1" applyFill="1" applyBorder="1" applyAlignment="1">
      <alignment horizontal="centerContinuous" vertical="center" wrapText="1"/>
    </xf>
    <xf numFmtId="9" fontId="14" fillId="2" borderId="12" xfId="117" applyFont="1" applyFill="1" applyBorder="1" applyAlignment="1">
      <alignment horizontal="centerContinuous" vertical="center" wrapText="1"/>
    </xf>
    <xf numFmtId="9" fontId="14" fillId="0" borderId="1" xfId="117" quotePrefix="1" applyFont="1" applyBorder="1" applyAlignment="1">
      <alignment horizontal="center" vertical="center"/>
    </xf>
    <xf numFmtId="9" fontId="16" fillId="0" borderId="1" xfId="117" applyFont="1" applyBorder="1" applyAlignment="1">
      <alignment vertical="center"/>
    </xf>
    <xf numFmtId="0" fontId="14" fillId="0" borderId="2" xfId="115" applyFont="1" applyBorder="1" applyAlignment="1">
      <alignment horizontal="center" vertical="center"/>
    </xf>
    <xf numFmtId="0" fontId="14" fillId="0" borderId="1" xfId="115" applyFont="1" applyBorder="1" applyAlignment="1">
      <alignment horizontal="center" vertical="center"/>
    </xf>
    <xf numFmtId="172" fontId="64" fillId="35" borderId="1" xfId="109" applyNumberFormat="1" applyFont="1" applyFill="1" applyBorder="1" applyAlignment="1">
      <alignment horizontal="center" vertical="center" wrapText="1"/>
    </xf>
    <xf numFmtId="0" fontId="14" fillId="0" borderId="1" xfId="115" quotePrefix="1" applyFont="1" applyBorder="1" applyAlignment="1">
      <alignment horizontal="center" vertical="center"/>
    </xf>
    <xf numFmtId="0" fontId="16" fillId="0" borderId="1" xfId="115" applyFont="1" applyBorder="1" applyAlignment="1">
      <alignment vertical="center"/>
    </xf>
    <xf numFmtId="0" fontId="14" fillId="0" borderId="1" xfId="115" quotePrefix="1" applyFont="1" applyFill="1" applyBorder="1" applyAlignment="1">
      <alignment horizontal="center" vertical="center"/>
    </xf>
    <xf numFmtId="9" fontId="14" fillId="0" borderId="1" xfId="117" applyFont="1" applyBorder="1" applyAlignment="1">
      <alignment horizontal="center" vertical="center"/>
    </xf>
    <xf numFmtId="0" fontId="70" fillId="0" borderId="1" xfId="115" applyFont="1" applyBorder="1" applyAlignment="1">
      <alignment horizontal="center" vertical="center"/>
    </xf>
    <xf numFmtId="165" fontId="71" fillId="0" borderId="1" xfId="2" applyNumberFormat="1" applyFont="1" applyBorder="1" applyAlignment="1">
      <alignment vertical="center"/>
    </xf>
    <xf numFmtId="9" fontId="71" fillId="0" borderId="1" xfId="117" applyFont="1" applyBorder="1" applyAlignment="1">
      <alignment vertical="center"/>
    </xf>
    <xf numFmtId="164" fontId="71" fillId="0" borderId="1" xfId="2" applyNumberFormat="1" applyFont="1" applyBorder="1" applyAlignment="1">
      <alignment vertical="center"/>
    </xf>
    <xf numFmtId="164" fontId="70" fillId="0" borderId="1" xfId="2" applyNumberFormat="1" applyFont="1" applyFill="1" applyBorder="1" applyAlignment="1">
      <alignment horizontal="center" vertical="center"/>
    </xf>
    <xf numFmtId="0" fontId="71" fillId="0" borderId="1" xfId="115" applyFont="1" applyBorder="1" applyAlignment="1">
      <alignment horizontal="center" vertical="center" wrapText="1"/>
    </xf>
    <xf numFmtId="0" fontId="71" fillId="0" borderId="1" xfId="115" quotePrefix="1" applyFont="1" applyBorder="1" applyAlignment="1">
      <alignment horizontal="center" vertical="center"/>
    </xf>
    <xf numFmtId="0" fontId="70" fillId="0" borderId="1" xfId="115" quotePrefix="1" applyFont="1" applyBorder="1" applyAlignment="1">
      <alignment horizontal="center" vertical="center"/>
    </xf>
    <xf numFmtId="9" fontId="70" fillId="0" borderId="1" xfId="117" quotePrefix="1" applyFont="1" applyFill="1" applyBorder="1" applyAlignment="1">
      <alignment horizontal="center" vertical="center"/>
    </xf>
    <xf numFmtId="43" fontId="72" fillId="0" borderId="1" xfId="1" quotePrefix="1" applyFont="1" applyFill="1" applyBorder="1" applyAlignment="1">
      <alignment horizontal="center" vertical="center"/>
    </xf>
    <xf numFmtId="0" fontId="69" fillId="0" borderId="1" xfId="115" quotePrefix="1" applyFont="1" applyBorder="1" applyAlignment="1">
      <alignment horizontal="center" vertical="center"/>
    </xf>
    <xf numFmtId="0" fontId="64" fillId="0" borderId="1" xfId="115" applyFont="1" applyBorder="1" applyAlignment="1">
      <alignment horizontal="center" vertical="center" wrapText="1"/>
    </xf>
    <xf numFmtId="165" fontId="64" fillId="0" borderId="1" xfId="2" applyNumberFormat="1" applyFont="1" applyBorder="1" applyAlignment="1">
      <alignment vertical="center"/>
    </xf>
    <xf numFmtId="172" fontId="66" fillId="35" borderId="1" xfId="109" applyNumberFormat="1" applyFont="1" applyFill="1" applyBorder="1" applyAlignment="1">
      <alignment horizontal="center" vertical="center" wrapText="1"/>
    </xf>
    <xf numFmtId="1" fontId="65" fillId="35" borderId="1" xfId="0" applyNumberFormat="1" applyFont="1" applyFill="1" applyBorder="1" applyAlignment="1">
      <alignment horizontal="center" vertical="center" wrapText="1"/>
    </xf>
    <xf numFmtId="0" fontId="11" fillId="0" borderId="0" xfId="8" applyFont="1" applyAlignment="1">
      <alignment horizontal="center" vertical="center"/>
    </xf>
    <xf numFmtId="0" fontId="14" fillId="0" borderId="3" xfId="8" applyFont="1" applyBorder="1" applyAlignment="1">
      <alignment horizontal="center" vertical="center"/>
    </xf>
    <xf numFmtId="43" fontId="69" fillId="0" borderId="1" xfId="1" quotePrefix="1" applyFont="1" applyBorder="1" applyAlignment="1">
      <alignment horizontal="center" vertical="center"/>
    </xf>
    <xf numFmtId="0" fontId="14" fillId="0" borderId="1" xfId="117" quotePrefix="1" applyNumberFormat="1" applyFont="1" applyBorder="1" applyAlignment="1">
      <alignment horizontal="center" vertical="center"/>
    </xf>
    <xf numFmtId="49" fontId="12" fillId="2" borderId="4" xfId="0" applyNumberFormat="1" applyFont="1" applyFill="1" applyBorder="1" applyAlignment="1">
      <alignment horizontal="center" vertical="center" wrapText="1"/>
    </xf>
    <xf numFmtId="49" fontId="12" fillId="2" borderId="5" xfId="0" applyNumberFormat="1" applyFont="1" applyFill="1" applyBorder="1" applyAlignment="1">
      <alignment vertical="center" wrapText="1"/>
    </xf>
    <xf numFmtId="0" fontId="12" fillId="2" borderId="4" xfId="0" applyFont="1" applyFill="1" applyBorder="1" applyAlignment="1">
      <alignment horizontal="center" vertical="center" wrapText="1"/>
    </xf>
    <xf numFmtId="43" fontId="12" fillId="2" borderId="4" xfId="57" applyFont="1" applyFill="1" applyBorder="1" applyAlignment="1">
      <alignment horizontal="center" vertical="center" wrapText="1"/>
    </xf>
    <xf numFmtId="49" fontId="12" fillId="2" borderId="5" xfId="0" applyNumberFormat="1" applyFont="1" applyFill="1" applyBorder="1" applyAlignment="1">
      <alignment vertical="top" wrapText="1"/>
    </xf>
    <xf numFmtId="49" fontId="12" fillId="2" borderId="4" xfId="0" applyNumberFormat="1" applyFont="1" applyFill="1" applyBorder="1" applyAlignment="1">
      <alignment vertical="top" wrapText="1"/>
    </xf>
    <xf numFmtId="0" fontId="12" fillId="2" borderId="5" xfId="0" applyFont="1" applyFill="1" applyBorder="1" applyAlignment="1">
      <alignment vertical="center"/>
    </xf>
    <xf numFmtId="4" fontId="12" fillId="2" borderId="4" xfId="57" applyNumberFormat="1" applyFont="1" applyFill="1" applyBorder="1" applyAlignment="1">
      <alignment horizontal="center" vertical="center" wrapText="1"/>
    </xf>
    <xf numFmtId="0" fontId="12" fillId="0" borderId="15" xfId="0" applyFont="1" applyBorder="1" applyAlignment="1">
      <alignment horizontal="left" vertical="top"/>
    </xf>
    <xf numFmtId="0" fontId="12" fillId="0" borderId="0" xfId="0" applyFont="1" applyBorder="1" applyAlignment="1">
      <alignment horizontal="left" vertical="top"/>
    </xf>
    <xf numFmtId="0" fontId="12" fillId="0" borderId="10" xfId="0" applyFont="1" applyBorder="1" applyAlignment="1">
      <alignment horizontal="left" vertical="top"/>
    </xf>
    <xf numFmtId="0" fontId="12" fillId="2" borderId="4" xfId="0" applyNumberFormat="1" applyFont="1" applyFill="1" applyBorder="1" applyAlignment="1">
      <alignment horizontal="center" vertical="center" wrapText="1"/>
    </xf>
    <xf numFmtId="0" fontId="12" fillId="0" borderId="14" xfId="0" applyFont="1" applyBorder="1" applyAlignment="1">
      <alignment horizontal="left" vertical="top"/>
    </xf>
    <xf numFmtId="0" fontId="12" fillId="0" borderId="6" xfId="0" applyFont="1" applyBorder="1" applyAlignment="1">
      <alignment horizontal="left" vertical="top"/>
    </xf>
    <xf numFmtId="0" fontId="12" fillId="0" borderId="11" xfId="0" applyFont="1" applyBorder="1" applyAlignment="1">
      <alignment horizontal="left" vertical="top"/>
    </xf>
    <xf numFmtId="0" fontId="11" fillId="35" borderId="15" xfId="0" applyFont="1" applyFill="1" applyBorder="1" applyAlignment="1">
      <alignment vertical="top" wrapText="1"/>
    </xf>
    <xf numFmtId="0" fontId="11" fillId="35" borderId="0" xfId="0" applyFont="1" applyFill="1" applyBorder="1" applyAlignment="1">
      <alignment vertical="top" wrapText="1"/>
    </xf>
    <xf numFmtId="0" fontId="11" fillId="35" borderId="10" xfId="0" applyFont="1" applyFill="1" applyBorder="1" applyAlignment="1">
      <alignment vertical="top" wrapText="1"/>
    </xf>
    <xf numFmtId="0" fontId="9" fillId="0" borderId="14" xfId="0" applyFont="1" applyBorder="1" applyAlignment="1">
      <alignment horizontal="center" vertical="center"/>
    </xf>
    <xf numFmtId="0" fontId="12" fillId="0" borderId="6" xfId="0" applyFont="1" applyBorder="1" applyAlignment="1">
      <alignment vertical="top"/>
    </xf>
    <xf numFmtId="0" fontId="12" fillId="0" borderId="11" xfId="0" applyFont="1" applyBorder="1" applyAlignment="1">
      <alignment vertical="top"/>
    </xf>
    <xf numFmtId="0" fontId="64" fillId="0" borderId="15" xfId="0" applyFont="1" applyBorder="1" applyAlignment="1">
      <alignment vertical="top"/>
    </xf>
    <xf numFmtId="0" fontId="64" fillId="0" borderId="0" xfId="0" applyFont="1" applyBorder="1" applyAlignment="1">
      <alignment vertical="top"/>
    </xf>
    <xf numFmtId="0" fontId="64" fillId="0" borderId="10" xfId="0" applyFont="1" applyBorder="1" applyAlignment="1">
      <alignment vertical="top"/>
    </xf>
    <xf numFmtId="0" fontId="67" fillId="0" borderId="15" xfId="0" applyFont="1" applyBorder="1" applyAlignment="1">
      <alignment vertical="top"/>
    </xf>
    <xf numFmtId="0" fontId="67" fillId="0" borderId="0" xfId="0" applyFont="1" applyBorder="1" applyAlignment="1">
      <alignment vertical="top"/>
    </xf>
    <xf numFmtId="0" fontId="67" fillId="0" borderId="10" xfId="0" applyFont="1" applyBorder="1" applyAlignment="1">
      <alignment vertical="top"/>
    </xf>
    <xf numFmtId="43" fontId="67" fillId="0" borderId="0" xfId="0" applyNumberFormat="1" applyFont="1"/>
    <xf numFmtId="0" fontId="73" fillId="35" borderId="4" xfId="111" applyFont="1" applyFill="1" applyBorder="1" applyAlignment="1">
      <alignment horizontal="center" vertical="center" wrapText="1"/>
    </xf>
    <xf numFmtId="0" fontId="69" fillId="0" borderId="2" xfId="0" applyFont="1" applyBorder="1" applyAlignment="1">
      <alignment horizontal="center" vertical="center" wrapText="1"/>
    </xf>
    <xf numFmtId="0" fontId="69" fillId="0" borderId="4" xfId="0" applyFont="1" applyBorder="1" applyAlignment="1">
      <alignment horizontal="center" vertical="center" wrapText="1"/>
    </xf>
    <xf numFmtId="43" fontId="69" fillId="0" borderId="4" xfId="1" quotePrefix="1" applyFont="1" applyBorder="1" applyAlignment="1">
      <alignment horizontal="center" vertical="center"/>
    </xf>
    <xf numFmtId="43" fontId="69" fillId="0" borderId="4" xfId="1" applyFont="1" applyBorder="1" applyAlignment="1">
      <alignment horizontal="center" vertical="center" wrapText="1"/>
    </xf>
    <xf numFmtId="0" fontId="74" fillId="0" borderId="2" xfId="0" applyFont="1" applyBorder="1" applyAlignment="1">
      <alignment horizontal="center" vertical="center" wrapText="1"/>
    </xf>
    <xf numFmtId="0" fontId="74" fillId="0" borderId="4" xfId="0" applyFont="1" applyBorder="1" applyAlignment="1">
      <alignment horizontal="center" vertical="center" wrapText="1"/>
    </xf>
    <xf numFmtId="0" fontId="75" fillId="35" borderId="5" xfId="118" applyFont="1" applyFill="1" applyBorder="1" applyAlignment="1">
      <alignment vertical="center" wrapText="1"/>
    </xf>
    <xf numFmtId="0" fontId="75" fillId="35" borderId="5" xfId="118" applyFont="1" applyFill="1" applyBorder="1" applyAlignment="1">
      <alignment horizontal="justify" vertical="center" wrapText="1"/>
    </xf>
    <xf numFmtId="43" fontId="62" fillId="0" borderId="1" xfId="0" applyNumberFormat="1" applyFont="1" applyBorder="1" applyAlignment="1">
      <alignment horizontal="justify" vertical="center"/>
    </xf>
    <xf numFmtId="49" fontId="14" fillId="0" borderId="4" xfId="12" applyNumberFormat="1" applyFont="1" applyBorder="1" applyAlignment="1">
      <alignment vertical="center"/>
    </xf>
    <xf numFmtId="0" fontId="14" fillId="0" borderId="4" xfId="110" applyFont="1" applyBorder="1" applyAlignment="1">
      <alignment horizontal="center" vertical="center"/>
    </xf>
    <xf numFmtId="0" fontId="14" fillId="0" borderId="1" xfId="110" applyFont="1" applyBorder="1" applyAlignment="1">
      <alignment horizontal="center" vertical="center" wrapText="1"/>
    </xf>
    <xf numFmtId="43" fontId="62" fillId="0" borderId="4" xfId="12" applyNumberFormat="1" applyFont="1" applyBorder="1" applyAlignment="1">
      <alignment horizontal="justify" vertical="center"/>
    </xf>
    <xf numFmtId="0" fontId="77" fillId="0" borderId="1" xfId="0" applyFont="1" applyBorder="1" applyAlignment="1">
      <alignment horizontal="center" vertical="center" wrapText="1"/>
    </xf>
    <xf numFmtId="0" fontId="77" fillId="0" borderId="1" xfId="0" applyFont="1" applyBorder="1" applyAlignment="1">
      <alignment horizontal="left" vertical="center" wrapText="1"/>
    </xf>
    <xf numFmtId="0" fontId="77" fillId="0" borderId="1" xfId="0" quotePrefix="1" applyFont="1" applyBorder="1" applyAlignment="1">
      <alignment horizontal="center" vertical="center" wrapText="1"/>
    </xf>
    <xf numFmtId="0" fontId="77" fillId="0" borderId="1" xfId="0" quotePrefix="1" applyFont="1" applyBorder="1" applyAlignment="1">
      <alignment horizontal="left" vertical="center" wrapText="1"/>
    </xf>
    <xf numFmtId="43" fontId="78" fillId="0" borderId="1" xfId="0" applyNumberFormat="1" applyFont="1" applyBorder="1" applyAlignment="1">
      <alignment vertical="center" wrapText="1"/>
    </xf>
    <xf numFmtId="0" fontId="78" fillId="0" borderId="1" xfId="0" applyFont="1" applyBorder="1" applyAlignment="1">
      <alignment vertical="center" wrapText="1"/>
    </xf>
    <xf numFmtId="0" fontId="78" fillId="0" borderId="1" xfId="0" applyFont="1" applyBorder="1" applyAlignment="1">
      <alignment horizontal="left" vertical="center" wrapText="1"/>
    </xf>
    <xf numFmtId="0" fontId="14" fillId="0" borderId="14" xfId="118" applyFont="1" applyFill="1" applyBorder="1" applyAlignment="1">
      <alignment vertical="center" wrapText="1"/>
    </xf>
    <xf numFmtId="0" fontId="14" fillId="0" borderId="6" xfId="118" applyFont="1" applyFill="1" applyBorder="1" applyAlignment="1">
      <alignment vertical="center" wrapText="1"/>
    </xf>
    <xf numFmtId="0" fontId="9" fillId="0" borderId="0" xfId="118" applyFont="1" applyBorder="1"/>
    <xf numFmtId="0" fontId="9" fillId="0" borderId="10" xfId="118" applyFont="1" applyBorder="1"/>
    <xf numFmtId="0" fontId="12" fillId="2" borderId="4" xfId="112" applyFont="1" applyFill="1" applyBorder="1" applyAlignment="1">
      <alignment horizontal="center" vertical="center" wrapText="1"/>
    </xf>
    <xf numFmtId="0" fontId="14" fillId="0" borderId="2" xfId="112" quotePrefix="1" applyFont="1" applyBorder="1" applyAlignment="1">
      <alignment horizontal="center" vertical="top" wrapText="1"/>
    </xf>
    <xf numFmtId="0" fontId="69" fillId="0" borderId="4" xfId="112" applyFont="1" applyBorder="1" applyAlignment="1">
      <alignment horizontal="center" vertical="center" wrapText="1"/>
    </xf>
    <xf numFmtId="0" fontId="69" fillId="35" borderId="4" xfId="112" applyFont="1" applyFill="1" applyBorder="1" applyAlignment="1">
      <alignment horizontal="center" vertical="center" wrapText="1"/>
    </xf>
    <xf numFmtId="0" fontId="64" fillId="0" borderId="1" xfId="0" applyFont="1" applyBorder="1" applyAlignment="1">
      <alignment vertical="center"/>
    </xf>
    <xf numFmtId="0" fontId="69" fillId="0" borderId="1" xfId="0" applyFont="1" applyBorder="1" applyAlignment="1">
      <alignment horizontal="center" vertical="center" wrapText="1"/>
    </xf>
    <xf numFmtId="0" fontId="14" fillId="0" borderId="14" xfId="112" applyFont="1" applyBorder="1" applyAlignment="1">
      <alignment horizontal="justify" vertical="center" wrapText="1"/>
    </xf>
    <xf numFmtId="0" fontId="16" fillId="0" borderId="15" xfId="112" applyFont="1" applyBorder="1" applyAlignment="1">
      <alignment horizontal="center" vertical="center" wrapText="1"/>
    </xf>
    <xf numFmtId="0" fontId="16" fillId="0" borderId="3" xfId="112" applyFont="1" applyBorder="1" applyAlignment="1">
      <alignment horizontal="center" vertical="center" wrapText="1"/>
    </xf>
    <xf numFmtId="0" fontId="14" fillId="0" borderId="8" xfId="112" applyFont="1" applyBorder="1" applyAlignment="1">
      <alignment horizontal="justify" vertical="center" wrapText="1"/>
    </xf>
    <xf numFmtId="0" fontId="16" fillId="0" borderId="8" xfId="112" applyFont="1" applyBorder="1" applyAlignment="1">
      <alignment horizontal="center" vertical="center" wrapText="1"/>
    </xf>
    <xf numFmtId="0" fontId="16" fillId="0" borderId="4" xfId="112" applyFont="1" applyBorder="1" applyAlignment="1">
      <alignment horizontal="center" vertical="center" wrapText="1"/>
    </xf>
    <xf numFmtId="9" fontId="14" fillId="0" borderId="14" xfId="1" applyNumberFormat="1" applyFont="1" applyBorder="1" applyAlignment="1">
      <alignment horizontal="justify" vertical="center" wrapText="1"/>
    </xf>
    <xf numFmtId="9" fontId="14" fillId="0" borderId="14" xfId="112" applyNumberFormat="1" applyFont="1" applyBorder="1" applyAlignment="1">
      <alignment horizontal="justify" vertical="center" wrapText="1"/>
    </xf>
    <xf numFmtId="0" fontId="14" fillId="0" borderId="4" xfId="112" applyFont="1" applyBorder="1" applyAlignment="1">
      <alignment horizontal="justify" vertical="center" wrapText="1"/>
    </xf>
    <xf numFmtId="9" fontId="14" fillId="0" borderId="8" xfId="112" applyNumberFormat="1" applyFont="1" applyBorder="1" applyAlignment="1">
      <alignment horizontal="justify" vertical="center" wrapText="1"/>
    </xf>
    <xf numFmtId="0" fontId="16" fillId="0" borderId="8" xfId="112" applyFont="1" applyBorder="1" applyAlignment="1">
      <alignment horizontal="justify" vertical="center" wrapText="1"/>
    </xf>
    <xf numFmtId="0" fontId="16" fillId="0" borderId="15" xfId="112" applyFont="1" applyBorder="1" applyAlignment="1">
      <alignment horizontal="justify" vertical="center" wrapText="1"/>
    </xf>
    <xf numFmtId="0" fontId="16" fillId="0" borderId="1" xfId="112" applyFont="1" applyBorder="1" applyAlignment="1">
      <alignment horizontal="center" vertical="center" wrapText="1"/>
    </xf>
    <xf numFmtId="0" fontId="14" fillId="0" borderId="5" xfId="112" applyFont="1" applyBorder="1" applyAlignment="1">
      <alignment horizontal="justify" vertical="center" wrapText="1"/>
    </xf>
    <xf numFmtId="0" fontId="16" fillId="0" borderId="5" xfId="112" applyFont="1" applyBorder="1" applyAlignment="1">
      <alignment horizontal="justify" vertical="center" wrapText="1"/>
    </xf>
    <xf numFmtId="0" fontId="16" fillId="0" borderId="4" xfId="112" applyFont="1" applyBorder="1" applyAlignment="1">
      <alignment horizontal="justify" vertical="center" wrapText="1"/>
    </xf>
    <xf numFmtId="0" fontId="69" fillId="0" borderId="5" xfId="118" applyFont="1" applyBorder="1" applyAlignment="1">
      <alignment horizontal="justify" vertical="top" wrapText="1"/>
    </xf>
    <xf numFmtId="0" fontId="69" fillId="0" borderId="4" xfId="118" quotePrefix="1" applyFont="1" applyBorder="1" applyAlignment="1">
      <alignment horizontal="center" vertical="top"/>
    </xf>
    <xf numFmtId="0" fontId="16" fillId="0" borderId="8" xfId="112" applyFont="1" applyBorder="1" applyAlignment="1">
      <alignment horizontal="center" vertical="top" wrapText="1"/>
    </xf>
    <xf numFmtId="0" fontId="69" fillId="0" borderId="4" xfId="118" applyFont="1" applyBorder="1" applyAlignment="1">
      <alignment vertical="top" wrapText="1"/>
    </xf>
    <xf numFmtId="0" fontId="16" fillId="0" borderId="8" xfId="112" applyFont="1" applyFill="1" applyBorder="1" applyAlignment="1">
      <alignment horizontal="center" vertical="top" wrapText="1"/>
    </xf>
    <xf numFmtId="0" fontId="16" fillId="0" borderId="8" xfId="112" applyFont="1" applyFill="1" applyBorder="1" applyAlignment="1">
      <alignment horizontal="center" vertical="center" wrapText="1"/>
    </xf>
    <xf numFmtId="0" fontId="16" fillId="0" borderId="4" xfId="112" applyFont="1" applyFill="1" applyBorder="1" applyAlignment="1">
      <alignment horizontal="center" vertical="center" wrapText="1"/>
    </xf>
    <xf numFmtId="0" fontId="66" fillId="0" borderId="4" xfId="118" applyFont="1" applyBorder="1" applyAlignment="1">
      <alignment horizontal="center" vertical="top"/>
    </xf>
    <xf numFmtId="0" fontId="69" fillId="0" borderId="4" xfId="118" applyFont="1" applyFill="1" applyBorder="1" applyAlignment="1">
      <alignment vertical="top" wrapText="1"/>
    </xf>
    <xf numFmtId="3" fontId="16" fillId="0" borderId="8" xfId="112" applyNumberFormat="1" applyFont="1" applyFill="1" applyBorder="1" applyAlignment="1">
      <alignment horizontal="center" vertical="center" wrapText="1"/>
    </xf>
    <xf numFmtId="0" fontId="69" fillId="0" borderId="5" xfId="118" quotePrefix="1" applyFont="1" applyBorder="1" applyAlignment="1">
      <alignment horizontal="center" vertical="top"/>
    </xf>
    <xf numFmtId="0" fontId="69" fillId="0" borderId="4" xfId="118" applyNumberFormat="1" applyFont="1" applyBorder="1" applyAlignment="1">
      <alignment vertical="top" wrapText="1"/>
    </xf>
    <xf numFmtId="0" fontId="69" fillId="0" borderId="5" xfId="118" applyFont="1" applyBorder="1" applyAlignment="1">
      <alignment horizontal="center" vertical="top"/>
    </xf>
    <xf numFmtId="0" fontId="69" fillId="0" borderId="4" xfId="118" quotePrefix="1" applyFont="1" applyBorder="1" applyAlignment="1">
      <alignment vertical="top" wrapText="1"/>
    </xf>
    <xf numFmtId="0" fontId="14" fillId="0" borderId="5" xfId="112" applyFont="1" applyFill="1" applyBorder="1" applyAlignment="1">
      <alignment horizontal="left" vertical="center" wrapText="1"/>
    </xf>
    <xf numFmtId="0" fontId="69" fillId="0" borderId="5" xfId="118" applyFont="1" applyFill="1" applyBorder="1" applyAlignment="1">
      <alignment horizontal="center" vertical="top" wrapText="1"/>
    </xf>
    <xf numFmtId="0" fontId="66" fillId="0" borderId="4" xfId="118" applyFont="1" applyFill="1" applyBorder="1" applyAlignment="1">
      <alignment horizontal="center" vertical="top"/>
    </xf>
    <xf numFmtId="0" fontId="69" fillId="0" borderId="4" xfId="118" quotePrefix="1" applyFont="1" applyFill="1" applyBorder="1" applyAlignment="1">
      <alignment horizontal="center" vertical="top" wrapText="1"/>
    </xf>
    <xf numFmtId="0" fontId="69" fillId="0" borderId="5" xfId="118" quotePrefix="1" applyFont="1" applyFill="1" applyBorder="1" applyAlignment="1">
      <alignment horizontal="center" vertical="top"/>
    </xf>
    <xf numFmtId="0" fontId="69" fillId="0" borderId="4" xfId="118" quotePrefix="1" applyFont="1" applyFill="1" applyBorder="1" applyAlignment="1">
      <alignment horizontal="center" vertical="top"/>
    </xf>
    <xf numFmtId="0" fontId="16" fillId="0" borderId="4" xfId="112" applyFont="1" applyFill="1" applyBorder="1" applyAlignment="1">
      <alignment horizontal="center" vertical="top" wrapText="1"/>
    </xf>
    <xf numFmtId="3" fontId="16" fillId="0" borderId="4" xfId="112" applyNumberFormat="1" applyFont="1" applyFill="1" applyBorder="1" applyAlignment="1">
      <alignment horizontal="center" vertical="center" wrapText="1"/>
    </xf>
    <xf numFmtId="0" fontId="69" fillId="0" borderId="5" xfId="118" applyFont="1" applyBorder="1" applyAlignment="1">
      <alignment vertical="top" wrapText="1"/>
    </xf>
    <xf numFmtId="0" fontId="13" fillId="0" borderId="4" xfId="118" applyFont="1" applyFill="1" applyBorder="1" applyAlignment="1">
      <alignment horizontal="center" vertical="top"/>
    </xf>
    <xf numFmtId="0" fontId="66" fillId="0" borderId="4" xfId="118" applyFont="1" applyBorder="1" applyAlignment="1">
      <alignment vertical="top" wrapText="1"/>
    </xf>
    <xf numFmtId="0" fontId="66" fillId="0" borderId="3" xfId="118" applyFont="1" applyBorder="1" applyAlignment="1">
      <alignment horizontal="center" vertical="top" wrapText="1"/>
    </xf>
    <xf numFmtId="0" fontId="66" fillId="0" borderId="3" xfId="118" applyFont="1" applyBorder="1" applyAlignment="1">
      <alignment vertical="top" wrapText="1"/>
    </xf>
    <xf numFmtId="0" fontId="66" fillId="0" borderId="4" xfId="118" applyFont="1" applyBorder="1" applyAlignment="1">
      <alignment horizontal="center" vertical="top" wrapText="1"/>
    </xf>
    <xf numFmtId="0" fontId="16" fillId="0" borderId="4" xfId="118" applyFont="1" applyBorder="1" applyAlignment="1">
      <alignment vertical="top" wrapText="1"/>
    </xf>
    <xf numFmtId="0" fontId="16" fillId="0" borderId="5" xfId="118" applyFont="1" applyBorder="1" applyAlignment="1">
      <alignment horizontal="justify" vertical="top" wrapText="1"/>
    </xf>
    <xf numFmtId="0" fontId="16" fillId="0" borderId="5" xfId="118" applyFont="1" applyBorder="1" applyAlignment="1">
      <alignment vertical="top" wrapText="1"/>
    </xf>
    <xf numFmtId="0" fontId="16" fillId="0" borderId="4" xfId="118" applyFont="1" applyBorder="1" applyAlignment="1">
      <alignment horizontal="center" vertical="top" wrapText="1"/>
    </xf>
    <xf numFmtId="0" fontId="16" fillId="0" borderId="4" xfId="118" quotePrefix="1" applyFont="1" applyBorder="1" applyAlignment="1">
      <alignment horizontal="center" vertical="top"/>
    </xf>
    <xf numFmtId="0" fontId="16" fillId="0" borderId="4" xfId="118" applyFont="1" applyBorder="1" applyAlignment="1">
      <alignment horizontal="center" vertical="top"/>
    </xf>
    <xf numFmtId="0" fontId="16" fillId="0" borderId="4" xfId="118" applyFont="1" applyFill="1" applyBorder="1" applyAlignment="1">
      <alignment horizontal="center" vertical="top"/>
    </xf>
    <xf numFmtId="0" fontId="16" fillId="0" borderId="4" xfId="112" applyFont="1" applyBorder="1" applyAlignment="1">
      <alignment horizontal="center" vertical="top" wrapText="1"/>
    </xf>
    <xf numFmtId="49" fontId="12" fillId="37" borderId="4" xfId="0" applyNumberFormat="1" applyFont="1" applyFill="1" applyBorder="1" applyAlignment="1">
      <alignment horizontal="center" vertical="center" wrapText="1"/>
    </xf>
    <xf numFmtId="0" fontId="12" fillId="37" borderId="4" xfId="0" applyFont="1" applyFill="1" applyBorder="1" applyAlignment="1">
      <alignment horizontal="center" vertical="center" wrapText="1"/>
    </xf>
    <xf numFmtId="0" fontId="62" fillId="0" borderId="1" xfId="8" applyFont="1" applyBorder="1" applyAlignment="1">
      <alignment horizontal="center" vertical="center"/>
    </xf>
    <xf numFmtId="165" fontId="62" fillId="0" borderId="1" xfId="2" applyNumberFormat="1" applyFont="1" applyBorder="1" applyAlignment="1">
      <alignment horizontal="center" vertical="center"/>
    </xf>
    <xf numFmtId="9" fontId="14" fillId="0" borderId="4" xfId="112" applyNumberFormat="1" applyFont="1" applyBorder="1" applyAlignment="1">
      <alignment horizontal="justify" vertical="center" wrapText="1"/>
    </xf>
    <xf numFmtId="0" fontId="14" fillId="0" borderId="2" xfId="112" applyFont="1" applyBorder="1" applyAlignment="1">
      <alignment vertical="center" wrapText="1"/>
    </xf>
    <xf numFmtId="0" fontId="14" fillId="0" borderId="1" xfId="112" applyFont="1" applyBorder="1" applyAlignment="1">
      <alignment vertical="center" wrapText="1"/>
    </xf>
    <xf numFmtId="0" fontId="14" fillId="0" borderId="4" xfId="112" applyFont="1" applyBorder="1" applyAlignment="1">
      <alignment vertical="center" wrapText="1"/>
    </xf>
    <xf numFmtId="49" fontId="12" fillId="39" borderId="4" xfId="0" applyNumberFormat="1" applyFont="1" applyFill="1" applyBorder="1" applyAlignment="1">
      <alignment horizontal="center" vertical="center" wrapText="1"/>
    </xf>
    <xf numFmtId="43" fontId="12" fillId="2" borderId="4" xfId="1" applyFont="1" applyFill="1" applyBorder="1" applyAlignment="1">
      <alignment horizontal="center" vertical="center" wrapText="1"/>
    </xf>
    <xf numFmtId="0" fontId="12" fillId="38" borderId="4" xfId="0" applyNumberFormat="1" applyFont="1" applyFill="1" applyBorder="1" applyAlignment="1">
      <alignment horizontal="center" vertical="center" wrapText="1"/>
    </xf>
    <xf numFmtId="0" fontId="64" fillId="0" borderId="14" xfId="0" applyFont="1" applyBorder="1" applyAlignment="1">
      <alignment horizontal="left" vertical="top" wrapText="1"/>
    </xf>
    <xf numFmtId="0" fontId="64" fillId="0" borderId="6" xfId="0" applyFont="1" applyBorder="1" applyAlignment="1">
      <alignment horizontal="left" vertical="top" wrapText="1"/>
    </xf>
    <xf numFmtId="0" fontId="64" fillId="0" borderId="11" xfId="0" applyFont="1" applyBorder="1" applyAlignment="1">
      <alignment horizontal="left" vertical="top" wrapText="1"/>
    </xf>
    <xf numFmtId="49" fontId="12" fillId="40" borderId="4" xfId="0" applyNumberFormat="1" applyFont="1" applyFill="1" applyBorder="1" applyAlignment="1">
      <alignment horizontal="center" vertical="center" wrapText="1"/>
    </xf>
    <xf numFmtId="43" fontId="13" fillId="0" borderId="0" xfId="1" applyFont="1"/>
    <xf numFmtId="43" fontId="13" fillId="0" borderId="0" xfId="0" applyNumberFormat="1" applyFont="1"/>
    <xf numFmtId="0" fontId="16" fillId="37" borderId="1" xfId="1" applyNumberFormat="1" applyFont="1" applyFill="1" applyBorder="1" applyAlignment="1">
      <alignment horizontal="center" vertical="center"/>
    </xf>
    <xf numFmtId="0" fontId="14" fillId="39" borderId="1" xfId="0" quotePrefix="1" applyNumberFormat="1" applyFont="1" applyFill="1" applyBorder="1" applyAlignment="1">
      <alignment horizontal="center" vertical="center"/>
    </xf>
    <xf numFmtId="0" fontId="16" fillId="0" borderId="1" xfId="1" applyNumberFormat="1" applyFont="1" applyBorder="1" applyAlignment="1">
      <alignment horizontal="center" vertical="center"/>
    </xf>
    <xf numFmtId="0" fontId="16" fillId="38" borderId="1" xfId="1" applyNumberFormat="1" applyFont="1" applyFill="1" applyBorder="1" applyAlignment="1">
      <alignment horizontal="center" vertical="center"/>
    </xf>
    <xf numFmtId="0" fontId="16" fillId="40" borderId="1" xfId="1" applyNumberFormat="1" applyFont="1" applyFill="1" applyBorder="1" applyAlignment="1">
      <alignment horizontal="center" vertical="center"/>
    </xf>
    <xf numFmtId="0" fontId="16" fillId="39" borderId="1" xfId="1" applyNumberFormat="1" applyFont="1" applyFill="1" applyBorder="1" applyAlignment="1">
      <alignment horizontal="center" vertical="center"/>
    </xf>
    <xf numFmtId="165" fontId="67" fillId="0" borderId="1" xfId="2" applyNumberFormat="1" applyFont="1" applyBorder="1" applyAlignment="1">
      <alignment vertical="center"/>
    </xf>
    <xf numFmtId="0" fontId="14" fillId="0" borderId="15" xfId="118" quotePrefix="1" applyFont="1" applyBorder="1" applyAlignment="1">
      <alignment horizontal="justify" vertical="center"/>
    </xf>
    <xf numFmtId="0" fontId="14" fillId="0" borderId="0" xfId="118" quotePrefix="1" applyFont="1" applyBorder="1" applyAlignment="1">
      <alignment horizontal="justify" vertical="center"/>
    </xf>
    <xf numFmtId="0" fontId="14" fillId="0" borderId="10" xfId="118" quotePrefix="1" applyFont="1" applyBorder="1" applyAlignment="1">
      <alignment horizontal="justify" vertical="center"/>
    </xf>
    <xf numFmtId="49" fontId="9" fillId="0" borderId="0" xfId="0" applyNumberFormat="1" applyFont="1"/>
    <xf numFmtId="49" fontId="12" fillId="41" borderId="4" xfId="0" applyNumberFormat="1" applyFont="1" applyFill="1" applyBorder="1" applyAlignment="1">
      <alignment horizontal="center" vertical="center" wrapText="1"/>
    </xf>
    <xf numFmtId="0" fontId="9" fillId="0" borderId="0" xfId="0" applyNumberFormat="1" applyFont="1"/>
    <xf numFmtId="0" fontId="12" fillId="37" borderId="4" xfId="0" applyNumberFormat="1"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7" xfId="118" applyFont="1" applyFill="1" applyBorder="1" applyAlignment="1">
      <alignment horizontal="left" vertical="center" wrapText="1"/>
    </xf>
    <xf numFmtId="0" fontId="14" fillId="2" borderId="12" xfId="118" applyFont="1" applyFill="1" applyBorder="1" applyAlignment="1">
      <alignment horizontal="left" vertical="center" wrapText="1"/>
    </xf>
    <xf numFmtId="43" fontId="16" fillId="37" borderId="1" xfId="1" applyFont="1" applyFill="1" applyBorder="1" applyAlignment="1">
      <alignment horizontal="center" vertical="center"/>
    </xf>
    <xf numFmtId="43" fontId="64" fillId="0" borderId="1" xfId="1" applyFont="1" applyBorder="1" applyAlignment="1">
      <alignment vertical="center"/>
    </xf>
    <xf numFmtId="172" fontId="64" fillId="35" borderId="3" xfId="109" applyNumberFormat="1" applyFont="1" applyFill="1" applyBorder="1" applyAlignment="1">
      <alignment horizontal="center" vertical="center" wrapText="1"/>
    </xf>
    <xf numFmtId="9" fontId="62" fillId="0" borderId="1" xfId="117" applyFont="1" applyBorder="1" applyAlignment="1">
      <alignment vertical="center"/>
    </xf>
    <xf numFmtId="165" fontId="16" fillId="0" borderId="1" xfId="2" applyNumberFormat="1" applyFont="1" applyBorder="1" applyAlignment="1">
      <alignment horizontal="center" vertical="center"/>
    </xf>
    <xf numFmtId="0" fontId="16" fillId="0" borderId="7" xfId="118" applyFont="1" applyBorder="1" applyAlignment="1">
      <alignment vertical="top" wrapText="1"/>
    </xf>
    <xf numFmtId="0" fontId="16" fillId="0" borderId="7" xfId="118" applyFont="1" applyBorder="1" applyAlignment="1">
      <alignment horizontal="center" vertical="top" wrapText="1"/>
    </xf>
    <xf numFmtId="0" fontId="16" fillId="0" borderId="7" xfId="118" applyFont="1" applyBorder="1" applyAlignment="1">
      <alignment horizontal="center" vertical="top"/>
    </xf>
    <xf numFmtId="0" fontId="16" fillId="0" borderId="7" xfId="118" applyFont="1" applyFill="1" applyBorder="1" applyAlignment="1">
      <alignment horizontal="center" vertical="top"/>
    </xf>
    <xf numFmtId="0" fontId="16" fillId="0" borderId="12" xfId="112" applyFont="1" applyFill="1" applyBorder="1" applyAlignment="1">
      <alignment horizontal="center" vertical="center" wrapText="1"/>
    </xf>
    <xf numFmtId="43" fontId="9" fillId="0" borderId="0" xfId="1" applyFont="1"/>
    <xf numFmtId="43" fontId="9" fillId="0" borderId="0" xfId="117" applyNumberFormat="1" applyFont="1"/>
    <xf numFmtId="0" fontId="64" fillId="0" borderId="3" xfId="0" applyFont="1" applyBorder="1"/>
    <xf numFmtId="0" fontId="64" fillId="0" borderId="3" xfId="0" applyFont="1" applyBorder="1" applyAlignment="1">
      <alignment vertical="center"/>
    </xf>
    <xf numFmtId="0" fontId="66" fillId="0" borderId="3" xfId="0" applyFont="1" applyBorder="1" applyAlignment="1">
      <alignment horizontal="justify" vertical="center"/>
    </xf>
    <xf numFmtId="0" fontId="16" fillId="0" borderId="3" xfId="0" applyFont="1" applyBorder="1" applyAlignment="1">
      <alignment horizontal="center" vertical="center" wrapText="1"/>
    </xf>
    <xf numFmtId="0" fontId="14" fillId="2" borderId="8" xfId="118" applyFont="1" applyFill="1" applyBorder="1" applyAlignment="1">
      <alignment horizontal="left" vertical="center" wrapText="1"/>
    </xf>
    <xf numFmtId="0" fontId="14" fillId="2" borderId="13" xfId="118" applyFont="1" applyFill="1" applyBorder="1" applyAlignment="1">
      <alignment horizontal="left" vertical="center" wrapText="1"/>
    </xf>
    <xf numFmtId="0" fontId="16" fillId="0" borderId="5" xfId="112" applyFont="1" applyBorder="1" applyAlignment="1">
      <alignment horizontal="center" vertical="center" wrapText="1"/>
    </xf>
    <xf numFmtId="0" fontId="16" fillId="0" borderId="5" xfId="112" applyFont="1" applyFill="1" applyBorder="1" applyAlignment="1">
      <alignment horizontal="center" vertical="top" wrapText="1"/>
    </xf>
    <xf numFmtId="44" fontId="14" fillId="0" borderId="4" xfId="119" quotePrefix="1" applyFont="1" applyBorder="1" applyAlignment="1">
      <alignment vertical="center" wrapText="1"/>
    </xf>
    <xf numFmtId="44" fontId="14" fillId="0" borderId="4" xfId="119" quotePrefix="1" applyFont="1" applyBorder="1" applyAlignment="1">
      <alignment horizontal="right" vertical="center" wrapText="1"/>
    </xf>
    <xf numFmtId="0" fontId="16" fillId="0" borderId="4" xfId="0" applyFont="1" applyBorder="1" applyAlignment="1">
      <alignment horizontal="center" vertical="center" wrapText="1"/>
    </xf>
    <xf numFmtId="0" fontId="20" fillId="0" borderId="4" xfId="0" applyFont="1" applyBorder="1" applyAlignment="1">
      <alignment horizontal="center" vertical="center" wrapText="1"/>
    </xf>
    <xf numFmtId="0" fontId="67" fillId="0" borderId="0" xfId="0" applyFont="1" applyAlignment="1">
      <alignment vertical="center"/>
    </xf>
    <xf numFmtId="43" fontId="67" fillId="0" borderId="0" xfId="0" applyNumberFormat="1" applyFont="1" applyAlignment="1">
      <alignment vertical="center"/>
    </xf>
    <xf numFmtId="0" fontId="60" fillId="0" borderId="0" xfId="0" applyFont="1" applyAlignment="1">
      <alignment horizontal="center" vertical="center" wrapText="1"/>
    </xf>
    <xf numFmtId="0" fontId="60" fillId="0" borderId="0" xfId="0" applyFont="1" applyAlignment="1">
      <alignment horizontal="center" vertical="center"/>
    </xf>
    <xf numFmtId="0" fontId="56" fillId="0" borderId="0" xfId="0" applyFont="1" applyAlignment="1">
      <alignment horizontal="center" vertical="center" wrapText="1"/>
    </xf>
    <xf numFmtId="0" fontId="56" fillId="0" borderId="0" xfId="0" applyFont="1" applyAlignment="1">
      <alignment horizontal="center"/>
    </xf>
    <xf numFmtId="0" fontId="60" fillId="0" borderId="13"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5" xfId="0" applyFont="1" applyBorder="1" applyAlignment="1">
      <alignment horizontal="center" vertical="center" wrapText="1"/>
    </xf>
    <xf numFmtId="0" fontId="14" fillId="0" borderId="12" xfId="0" applyFont="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2" fillId="0" borderId="5" xfId="0" applyFont="1" applyBorder="1" applyAlignment="1">
      <alignment horizontal="justify" vertical="center"/>
    </xf>
    <xf numFmtId="0" fontId="12" fillId="0" borderId="7" xfId="0" applyFont="1" applyBorder="1" applyAlignment="1">
      <alignment horizontal="justify" vertical="center"/>
    </xf>
    <xf numFmtId="0" fontId="12" fillId="0" borderId="12" xfId="0" applyFont="1" applyBorder="1" applyAlignment="1">
      <alignment horizontal="justify" vertical="center"/>
    </xf>
    <xf numFmtId="0" fontId="14" fillId="2" borderId="8" xfId="0" applyFont="1" applyFill="1" applyBorder="1" applyAlignment="1">
      <alignment horizontal="justify" vertical="center" wrapText="1"/>
    </xf>
    <xf numFmtId="0" fontId="14" fillId="2" borderId="9" xfId="0" applyFont="1" applyFill="1" applyBorder="1" applyAlignment="1">
      <alignment horizontal="justify" vertical="center" wrapText="1"/>
    </xf>
    <xf numFmtId="0" fontId="14" fillId="2" borderId="14" xfId="0" applyFont="1" applyFill="1" applyBorder="1" applyAlignment="1">
      <alignment horizontal="justify" vertical="center" wrapText="1"/>
    </xf>
    <xf numFmtId="0" fontId="14" fillId="2" borderId="11" xfId="0" applyFont="1" applyFill="1" applyBorder="1" applyAlignment="1">
      <alignment horizontal="justify" vertical="center" wrapText="1"/>
    </xf>
    <xf numFmtId="0" fontId="14" fillId="2" borderId="5"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12" xfId="0" applyFont="1" applyFill="1" applyBorder="1" applyAlignment="1">
      <alignment horizontal="center" vertical="center"/>
    </xf>
    <xf numFmtId="0" fontId="11" fillId="2" borderId="3"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9" fontId="14" fillId="2" borderId="2" xfId="117" applyFont="1" applyFill="1" applyBorder="1" applyAlignment="1">
      <alignment horizontal="center" vertical="center" wrapText="1"/>
    </xf>
    <xf numFmtId="9" fontId="14" fillId="2" borderId="3" xfId="117" applyFont="1" applyFill="1" applyBorder="1" applyAlignment="1">
      <alignment horizontal="center" vertical="center" wrapText="1"/>
    </xf>
    <xf numFmtId="0" fontId="10" fillId="2" borderId="8" xfId="8" applyFont="1" applyFill="1" applyBorder="1" applyAlignment="1">
      <alignment horizontal="center" vertical="center" wrapText="1"/>
    </xf>
    <xf numFmtId="0" fontId="10" fillId="2" borderId="13" xfId="8" applyFont="1" applyFill="1" applyBorder="1" applyAlignment="1">
      <alignment horizontal="center" vertical="center" wrapText="1"/>
    </xf>
    <xf numFmtId="0" fontId="10" fillId="2" borderId="9" xfId="8" applyFont="1" applyFill="1" applyBorder="1" applyAlignment="1">
      <alignment horizontal="center" vertical="center" wrapText="1"/>
    </xf>
    <xf numFmtId="0" fontId="10" fillId="2" borderId="14" xfId="8" applyFont="1" applyFill="1" applyBorder="1" applyAlignment="1">
      <alignment horizontal="center" vertical="center" wrapText="1"/>
    </xf>
    <xf numFmtId="0" fontId="10" fillId="2" borderId="6" xfId="8" applyFont="1" applyFill="1" applyBorder="1" applyAlignment="1">
      <alignment horizontal="center" vertical="center" wrapText="1"/>
    </xf>
    <xf numFmtId="0" fontId="10" fillId="2" borderId="11" xfId="8" applyFont="1" applyFill="1" applyBorder="1" applyAlignment="1">
      <alignment horizontal="center" vertical="center" wrapText="1"/>
    </xf>
    <xf numFmtId="0" fontId="12" fillId="2" borderId="1" xfId="8" applyFont="1" applyFill="1" applyBorder="1" applyAlignment="1">
      <alignment horizontal="center" vertical="center" wrapText="1"/>
    </xf>
    <xf numFmtId="0" fontId="13" fillId="2" borderId="1" xfId="8" applyFont="1" applyFill="1" applyBorder="1" applyAlignment="1">
      <alignment horizontal="center" vertical="center" wrapText="1"/>
    </xf>
    <xf numFmtId="0" fontId="13" fillId="2" borderId="3" xfId="8" applyFont="1" applyFill="1" applyBorder="1" applyAlignment="1">
      <alignment horizontal="center" vertical="center" wrapText="1"/>
    </xf>
    <xf numFmtId="0" fontId="0" fillId="0" borderId="7" xfId="0" applyBorder="1" applyAlignment="1">
      <alignment horizontal="justify"/>
    </xf>
    <xf numFmtId="0" fontId="0" fillId="0" borderId="12" xfId="0" applyBorder="1" applyAlignment="1">
      <alignment horizontal="justify"/>
    </xf>
    <xf numFmtId="0" fontId="12" fillId="0" borderId="5" xfId="8" applyFont="1" applyBorder="1" applyAlignment="1">
      <alignment horizontal="justify" vertical="center"/>
    </xf>
    <xf numFmtId="0" fontId="12" fillId="0" borderId="7" xfId="8" applyFont="1" applyBorder="1" applyAlignment="1">
      <alignment horizontal="justify" vertical="center"/>
    </xf>
    <xf numFmtId="0" fontId="12" fillId="0" borderId="12" xfId="8" applyFont="1" applyBorder="1" applyAlignment="1">
      <alignment horizontal="justify" vertical="center"/>
    </xf>
    <xf numFmtId="0" fontId="12" fillId="2" borderId="2" xfId="8" applyFont="1" applyFill="1" applyBorder="1" applyAlignment="1">
      <alignment horizontal="center" vertical="center"/>
    </xf>
    <xf numFmtId="0" fontId="12" fillId="2" borderId="1" xfId="8" applyFont="1" applyFill="1" applyBorder="1" applyAlignment="1">
      <alignment horizontal="center" vertical="center"/>
    </xf>
    <xf numFmtId="0" fontId="12" fillId="2" borderId="3" xfId="8" applyFont="1" applyFill="1" applyBorder="1" applyAlignment="1">
      <alignment horizontal="center" vertical="center"/>
    </xf>
    <xf numFmtId="0" fontId="12" fillId="2" borderId="5" xfId="8" applyFont="1" applyFill="1" applyBorder="1" applyAlignment="1">
      <alignment horizontal="center" vertical="center" wrapText="1"/>
    </xf>
    <xf numFmtId="0" fontId="12" fillId="2" borderId="7" xfId="8" applyFont="1" applyFill="1" applyBorder="1" applyAlignment="1">
      <alignment horizontal="center" vertical="center" wrapText="1"/>
    </xf>
    <xf numFmtId="0" fontId="12" fillId="2" borderId="12" xfId="8" applyFont="1" applyFill="1" applyBorder="1" applyAlignment="1">
      <alignment horizontal="center" vertical="center" wrapText="1"/>
    </xf>
    <xf numFmtId="0" fontId="12" fillId="2" borderId="5" xfId="8" applyFont="1" applyFill="1" applyBorder="1" applyAlignment="1">
      <alignment horizontal="center" wrapText="1"/>
    </xf>
    <xf numFmtId="0" fontId="12" fillId="2" borderId="7" xfId="8" applyFont="1" applyFill="1" applyBorder="1" applyAlignment="1">
      <alignment horizontal="center" wrapText="1"/>
    </xf>
    <xf numFmtId="0" fontId="12" fillId="2" borderId="12" xfId="8" applyFont="1" applyFill="1" applyBorder="1" applyAlignment="1">
      <alignment horizontal="center" wrapText="1"/>
    </xf>
    <xf numFmtId="0" fontId="14" fillId="2" borderId="5" xfId="0" applyFont="1" applyFill="1" applyBorder="1" applyAlignment="1">
      <alignment horizontal="justify" vertical="center" wrapText="1"/>
    </xf>
    <xf numFmtId="0" fontId="14" fillId="2" borderId="7" xfId="0" applyFont="1" applyFill="1" applyBorder="1" applyAlignment="1">
      <alignment horizontal="justify" vertical="center" wrapText="1"/>
    </xf>
    <xf numFmtId="0" fontId="14" fillId="2" borderId="12" xfId="0" applyFont="1" applyFill="1" applyBorder="1" applyAlignment="1">
      <alignment horizontal="justify" vertical="center" wrapText="1"/>
    </xf>
    <xf numFmtId="0" fontId="14" fillId="0" borderId="15" xfId="0" applyFont="1" applyBorder="1" applyAlignment="1">
      <alignment horizontal="justify" vertical="center" wrapText="1"/>
    </xf>
    <xf numFmtId="0" fontId="14" fillId="0" borderId="0" xfId="0" quotePrefix="1" applyFont="1" applyBorder="1" applyAlignment="1">
      <alignment horizontal="justify" vertical="center"/>
    </xf>
    <xf numFmtId="0" fontId="14" fillId="0" borderId="10" xfId="0" quotePrefix="1" applyFont="1" applyBorder="1" applyAlignment="1">
      <alignment horizontal="justify" vertical="center"/>
    </xf>
    <xf numFmtId="0" fontId="23" fillId="0" borderId="15" xfId="0" applyFont="1" applyBorder="1" applyAlignment="1">
      <alignment horizontal="justify" vertical="center"/>
    </xf>
    <xf numFmtId="0" fontId="23" fillId="0" borderId="0" xfId="0" quotePrefix="1" applyFont="1" applyBorder="1" applyAlignment="1">
      <alignment horizontal="justify" vertical="center"/>
    </xf>
    <xf numFmtId="0" fontId="23" fillId="0" borderId="10" xfId="0" quotePrefix="1" applyFont="1" applyBorder="1" applyAlignment="1">
      <alignment horizontal="justify" vertical="center"/>
    </xf>
    <xf numFmtId="0" fontId="23" fillId="0" borderId="14" xfId="0" applyFont="1" applyBorder="1" applyAlignment="1">
      <alignment horizontal="justify" vertical="center" wrapText="1"/>
    </xf>
    <xf numFmtId="0" fontId="23" fillId="0" borderId="6" xfId="0" quotePrefix="1" applyFont="1" applyBorder="1" applyAlignment="1">
      <alignment horizontal="justify" vertical="center"/>
    </xf>
    <xf numFmtId="0" fontId="23" fillId="0" borderId="11" xfId="0" quotePrefix="1" applyFont="1" applyBorder="1" applyAlignment="1">
      <alignment horizontal="justify" vertical="center"/>
    </xf>
    <xf numFmtId="0" fontId="23" fillId="0" borderId="15" xfId="0" applyFont="1" applyBorder="1" applyAlignment="1">
      <alignment horizontal="justify" vertical="center" wrapText="1"/>
    </xf>
    <xf numFmtId="0" fontId="14" fillId="0" borderId="15" xfId="0" quotePrefix="1" applyFont="1" applyBorder="1" applyAlignment="1">
      <alignment horizontal="justify" vertical="center"/>
    </xf>
    <xf numFmtId="0" fontId="14" fillId="0" borderId="15" xfId="118" quotePrefix="1" applyFont="1" applyBorder="1" applyAlignment="1">
      <alignment horizontal="justify" vertical="center"/>
    </xf>
    <xf numFmtId="0" fontId="14" fillId="0" borderId="0" xfId="118" quotePrefix="1" applyFont="1" applyBorder="1" applyAlignment="1">
      <alignment horizontal="justify" vertical="center"/>
    </xf>
    <xf numFmtId="0" fontId="14" fillId="0" borderId="10" xfId="118" quotePrefix="1" applyFont="1" applyBorder="1" applyAlignment="1">
      <alignment horizontal="justify" vertical="center"/>
    </xf>
    <xf numFmtId="0" fontId="23" fillId="0" borderId="0" xfId="0" applyFont="1" applyBorder="1" applyAlignment="1">
      <alignment horizontal="justify" vertical="center" wrapText="1"/>
    </xf>
    <xf numFmtId="0" fontId="23" fillId="0" borderId="10" xfId="0" applyFont="1" applyBorder="1" applyAlignment="1">
      <alignment horizontal="justify" vertical="center" wrapText="1"/>
    </xf>
    <xf numFmtId="0" fontId="23" fillId="0" borderId="15" xfId="0" applyFont="1" applyBorder="1" applyAlignment="1">
      <alignment horizontal="left" vertical="center" wrapText="1"/>
    </xf>
    <xf numFmtId="0" fontId="23" fillId="0" borderId="0" xfId="0" applyFont="1" applyBorder="1" applyAlignment="1">
      <alignment horizontal="left" vertical="center" wrapText="1"/>
    </xf>
    <xf numFmtId="0" fontId="23" fillId="0" borderId="10" xfId="0" applyFont="1" applyBorder="1" applyAlignment="1">
      <alignment horizontal="left" vertical="center" wrapText="1"/>
    </xf>
    <xf numFmtId="0" fontId="70" fillId="0" borderId="15" xfId="0" applyFont="1" applyBorder="1" applyAlignment="1">
      <alignment horizontal="justify" vertical="center"/>
    </xf>
    <xf numFmtId="0" fontId="70" fillId="0" borderId="0" xfId="0" quotePrefix="1" applyFont="1" applyBorder="1" applyAlignment="1">
      <alignment horizontal="justify" vertical="center"/>
    </xf>
    <xf numFmtId="0" fontId="70" fillId="0" borderId="10" xfId="0" quotePrefix="1" applyFont="1" applyBorder="1" applyAlignment="1">
      <alignment horizontal="justify" vertical="center"/>
    </xf>
    <xf numFmtId="0" fontId="14" fillId="0" borderId="14" xfId="0" applyFont="1" applyBorder="1" applyAlignment="1">
      <alignment horizontal="justify" vertical="center" wrapText="1"/>
    </xf>
    <xf numFmtId="0" fontId="14" fillId="0" borderId="6" xfId="0" quotePrefix="1" applyFont="1" applyBorder="1" applyAlignment="1">
      <alignment horizontal="justify" vertical="center"/>
    </xf>
    <xf numFmtId="0" fontId="14" fillId="0" borderId="11" xfId="0" quotePrefix="1" applyFont="1" applyBorder="1" applyAlignment="1">
      <alignment horizontal="justify" vertical="center"/>
    </xf>
    <xf numFmtId="0" fontId="14" fillId="0" borderId="14" xfId="0" quotePrefix="1" applyFont="1" applyBorder="1" applyAlignment="1">
      <alignment horizontal="justify" vertical="center"/>
    </xf>
    <xf numFmtId="0" fontId="64" fillId="0" borderId="15" xfId="0" applyFont="1" applyBorder="1" applyAlignment="1">
      <alignment horizontal="left" vertical="top" wrapText="1"/>
    </xf>
    <xf numFmtId="0" fontId="12" fillId="0" borderId="0" xfId="0" applyFont="1" applyBorder="1" applyAlignment="1">
      <alignment horizontal="left" vertical="top" wrapText="1"/>
    </xf>
    <xf numFmtId="0" fontId="12" fillId="0" borderId="10" xfId="0" applyFont="1" applyBorder="1" applyAlignment="1">
      <alignment horizontal="left" vertical="top" wrapText="1"/>
    </xf>
    <xf numFmtId="0" fontId="14" fillId="2" borderId="12" xfId="0" applyFont="1" applyFill="1" applyBorder="1" applyAlignment="1">
      <alignment horizontal="center" vertical="center" wrapText="1"/>
    </xf>
    <xf numFmtId="0" fontId="67" fillId="0" borderId="15" xfId="0" applyFont="1" applyBorder="1" applyAlignment="1">
      <alignment horizontal="left" vertical="top" wrapText="1"/>
    </xf>
    <xf numFmtId="0" fontId="67" fillId="0" borderId="0" xfId="0" applyFont="1" applyBorder="1" applyAlignment="1">
      <alignment horizontal="left" vertical="top" wrapText="1"/>
    </xf>
    <xf numFmtId="0" fontId="67" fillId="0" borderId="10" xfId="0" applyFont="1" applyBorder="1" applyAlignment="1">
      <alignment horizontal="left" vertical="top" wrapText="1"/>
    </xf>
    <xf numFmtId="0" fontId="12" fillId="0" borderId="14" xfId="0" applyFont="1" applyBorder="1" applyAlignment="1">
      <alignment horizontal="left" vertical="top" wrapText="1"/>
    </xf>
    <xf numFmtId="0" fontId="12" fillId="0" borderId="6" xfId="0" applyFont="1" applyBorder="1" applyAlignment="1">
      <alignment horizontal="left" vertical="top" wrapText="1"/>
    </xf>
    <xf numFmtId="0" fontId="12" fillId="0" borderId="11" xfId="0" applyFont="1" applyBorder="1" applyAlignment="1">
      <alignment horizontal="left" vertical="top" wrapText="1"/>
    </xf>
    <xf numFmtId="0" fontId="64" fillId="0" borderId="8" xfId="0" applyFont="1" applyBorder="1" applyAlignment="1">
      <alignment horizontal="left" vertical="top" wrapText="1"/>
    </xf>
    <xf numFmtId="0" fontId="12" fillId="0" borderId="13" xfId="0" applyFont="1" applyBorder="1" applyAlignment="1">
      <alignment horizontal="left" vertical="top" wrapText="1"/>
    </xf>
    <xf numFmtId="0" fontId="12" fillId="0" borderId="9" xfId="0" applyFont="1" applyBorder="1" applyAlignment="1">
      <alignment horizontal="left" vertical="top" wrapText="1"/>
    </xf>
    <xf numFmtId="0" fontId="12" fillId="0" borderId="5"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67" fillId="0" borderId="14" xfId="0" applyFont="1" applyBorder="1" applyAlignment="1">
      <alignment horizontal="left" vertical="top" wrapText="1"/>
    </xf>
    <xf numFmtId="0" fontId="67" fillId="0" borderId="6" xfId="0" applyFont="1" applyBorder="1" applyAlignment="1">
      <alignment horizontal="left" vertical="top" wrapText="1"/>
    </xf>
    <xf numFmtId="0" fontId="67" fillId="0" borderId="11" xfId="0" applyFont="1" applyBorder="1" applyAlignment="1">
      <alignment horizontal="left" vertical="top" wrapText="1"/>
    </xf>
    <xf numFmtId="0" fontId="64" fillId="0" borderId="0" xfId="0" applyFont="1" applyBorder="1" applyAlignment="1">
      <alignment horizontal="left" vertical="top" wrapText="1"/>
    </xf>
    <xf numFmtId="0" fontId="64" fillId="0" borderId="10" xfId="0" applyFont="1" applyBorder="1" applyAlignment="1">
      <alignment horizontal="left" vertical="top" wrapText="1"/>
    </xf>
    <xf numFmtId="0" fontId="64" fillId="0" borderId="14" xfId="0" applyFont="1" applyBorder="1" applyAlignment="1">
      <alignment horizontal="left" vertical="top" wrapText="1"/>
    </xf>
    <xf numFmtId="0" fontId="64" fillId="0" borderId="6" xfId="0" applyFont="1" applyBorder="1" applyAlignment="1">
      <alignment horizontal="left" vertical="top" wrapText="1"/>
    </xf>
    <xf numFmtId="0" fontId="64" fillId="0" borderId="11" xfId="0" applyFont="1" applyBorder="1" applyAlignment="1">
      <alignment horizontal="left" vertical="top" wrapText="1"/>
    </xf>
    <xf numFmtId="0" fontId="72" fillId="0" borderId="15" xfId="0" applyFont="1" applyBorder="1" applyAlignment="1">
      <alignment horizontal="left" vertical="top" wrapText="1"/>
    </xf>
    <xf numFmtId="0" fontId="72" fillId="0" borderId="0" xfId="0" applyFont="1" applyBorder="1" applyAlignment="1">
      <alignment horizontal="left" vertical="top" wrapText="1"/>
    </xf>
    <xf numFmtId="0" fontId="72" fillId="0" borderId="10" xfId="0" applyFont="1" applyBorder="1" applyAlignment="1">
      <alignment horizontal="left" vertical="top" wrapText="1"/>
    </xf>
    <xf numFmtId="0" fontId="67" fillId="0" borderId="15" xfId="0" applyFont="1" applyFill="1" applyBorder="1" applyAlignment="1">
      <alignment horizontal="left" vertical="top" wrapText="1"/>
    </xf>
    <xf numFmtId="0" fontId="67" fillId="0" borderId="0" xfId="0" applyFont="1" applyFill="1" applyBorder="1" applyAlignment="1">
      <alignment horizontal="left" vertical="top" wrapText="1"/>
    </xf>
    <xf numFmtId="0" fontId="67" fillId="0" borderId="10" xfId="0" applyFont="1" applyFill="1" applyBorder="1" applyAlignment="1">
      <alignment horizontal="left" vertical="top" wrapText="1"/>
    </xf>
    <xf numFmtId="0" fontId="64" fillId="0" borderId="15" xfId="0" applyFont="1" applyFill="1" applyBorder="1" applyAlignment="1">
      <alignment horizontal="left" vertical="top" wrapText="1"/>
    </xf>
    <xf numFmtId="0" fontId="64" fillId="0" borderId="0" xfId="0" applyFont="1" applyFill="1" applyBorder="1" applyAlignment="1">
      <alignment horizontal="left" vertical="top" wrapText="1"/>
    </xf>
    <xf numFmtId="0" fontId="64" fillId="0" borderId="10" xfId="0" applyFont="1" applyFill="1" applyBorder="1" applyAlignment="1">
      <alignment horizontal="left" vertical="top" wrapText="1"/>
    </xf>
    <xf numFmtId="0" fontId="72" fillId="0" borderId="15" xfId="0" applyFont="1" applyFill="1" applyBorder="1" applyAlignment="1">
      <alignment horizontal="left" vertical="top" wrapText="1"/>
    </xf>
    <xf numFmtId="0" fontId="72" fillId="0" borderId="0" xfId="0" applyFont="1" applyFill="1" applyBorder="1" applyAlignment="1">
      <alignment horizontal="left" vertical="top" wrapText="1"/>
    </xf>
    <xf numFmtId="0" fontId="72" fillId="0" borderId="10" xfId="0" applyFont="1" applyFill="1" applyBorder="1" applyAlignment="1">
      <alignment horizontal="left" vertical="top" wrapText="1"/>
    </xf>
    <xf numFmtId="0" fontId="67" fillId="0" borderId="15" xfId="0" applyFont="1" applyBorder="1" applyAlignment="1">
      <alignment horizontal="left" vertical="top"/>
    </xf>
    <xf numFmtId="0" fontId="67" fillId="0" borderId="0" xfId="0" applyFont="1" applyBorder="1" applyAlignment="1">
      <alignment horizontal="left" vertical="top"/>
    </xf>
    <xf numFmtId="0" fontId="67" fillId="0" borderId="10" xfId="0" applyFont="1" applyBorder="1" applyAlignment="1">
      <alignment horizontal="left" vertical="top"/>
    </xf>
    <xf numFmtId="0" fontId="64" fillId="0" borderId="15" xfId="0" applyFont="1" applyBorder="1" applyAlignment="1">
      <alignment horizontal="left" vertical="top"/>
    </xf>
    <xf numFmtId="0" fontId="12" fillId="0" borderId="0" xfId="0" applyFont="1" applyBorder="1" applyAlignment="1">
      <alignment horizontal="left" vertical="top"/>
    </xf>
    <xf numFmtId="0" fontId="12" fillId="0" borderId="10" xfId="0" applyFont="1" applyBorder="1" applyAlignment="1">
      <alignment horizontal="left" vertical="top"/>
    </xf>
    <xf numFmtId="0" fontId="67" fillId="0" borderId="8" xfId="0" applyFont="1" applyBorder="1" applyAlignment="1">
      <alignment horizontal="left" vertical="center" wrapText="1"/>
    </xf>
    <xf numFmtId="0" fontId="67" fillId="0" borderId="13" xfId="0" applyFont="1" applyBorder="1" applyAlignment="1">
      <alignment horizontal="left" vertical="center" wrapText="1"/>
    </xf>
    <xf numFmtId="0" fontId="67" fillId="0" borderId="9" xfId="0" applyFont="1" applyBorder="1" applyAlignment="1">
      <alignment horizontal="left" vertical="center" wrapText="1"/>
    </xf>
    <xf numFmtId="0" fontId="67" fillId="0" borderId="8" xfId="0" applyFont="1" applyBorder="1" applyAlignment="1">
      <alignment horizontal="left" vertical="top" wrapText="1"/>
    </xf>
    <xf numFmtId="0" fontId="67" fillId="0" borderId="13" xfId="0" applyFont="1" applyBorder="1" applyAlignment="1">
      <alignment horizontal="left" vertical="top" wrapText="1"/>
    </xf>
    <xf numFmtId="0" fontId="67" fillId="0" borderId="9" xfId="0" applyFont="1" applyBorder="1" applyAlignment="1">
      <alignment horizontal="left" vertical="top" wrapText="1"/>
    </xf>
    <xf numFmtId="0" fontId="67" fillId="0" borderId="15" xfId="0" applyNumberFormat="1" applyFont="1" applyBorder="1" applyAlignment="1">
      <alignment horizontal="left" vertical="top" wrapText="1"/>
    </xf>
    <xf numFmtId="0" fontId="67" fillId="0" borderId="0" xfId="0" applyNumberFormat="1" applyFont="1" applyBorder="1" applyAlignment="1">
      <alignment horizontal="left" vertical="top" wrapText="1"/>
    </xf>
    <xf numFmtId="0" fontId="67" fillId="0" borderId="10" xfId="0" applyNumberFormat="1" applyFont="1" applyBorder="1" applyAlignment="1">
      <alignment horizontal="left" vertical="top" wrapText="1"/>
    </xf>
    <xf numFmtId="0" fontId="9" fillId="0" borderId="15" xfId="0" applyFont="1" applyBorder="1" applyAlignment="1">
      <alignment horizontal="left" vertical="top" wrapText="1"/>
    </xf>
    <xf numFmtId="0" fontId="9" fillId="0" borderId="0" xfId="0" applyFont="1" applyBorder="1" applyAlignment="1">
      <alignment horizontal="left" vertical="top" wrapText="1"/>
    </xf>
    <xf numFmtId="0" fontId="9" fillId="0" borderId="10" xfId="0" applyFont="1" applyBorder="1" applyAlignment="1">
      <alignment horizontal="left" vertical="top" wrapText="1"/>
    </xf>
    <xf numFmtId="0" fontId="67" fillId="0" borderId="8" xfId="0" applyFont="1" applyBorder="1" applyAlignment="1">
      <alignment horizontal="left" vertical="top"/>
    </xf>
    <xf numFmtId="0" fontId="67" fillId="0" borderId="13" xfId="0" applyFont="1" applyBorder="1" applyAlignment="1">
      <alignment horizontal="left" vertical="top"/>
    </xf>
    <xf numFmtId="0" fontId="67" fillId="0" borderId="9" xfId="0" applyFont="1" applyBorder="1" applyAlignment="1">
      <alignment horizontal="left" vertical="top"/>
    </xf>
    <xf numFmtId="0" fontId="23" fillId="2" borderId="8" xfId="110" applyFont="1" applyFill="1" applyBorder="1" applyAlignment="1">
      <alignment horizontal="center" vertical="center" wrapText="1"/>
    </xf>
    <xf numFmtId="0" fontId="23" fillId="2" borderId="13" xfId="110" applyFont="1" applyFill="1" applyBorder="1" applyAlignment="1">
      <alignment horizontal="center" vertical="center" wrapText="1"/>
    </xf>
    <xf numFmtId="0" fontId="23" fillId="2" borderId="9" xfId="110" applyFont="1" applyFill="1" applyBorder="1" applyAlignment="1">
      <alignment horizontal="center" vertical="center" wrapText="1"/>
    </xf>
    <xf numFmtId="0" fontId="23" fillId="2" borderId="14" xfId="110" applyFont="1" applyFill="1" applyBorder="1" applyAlignment="1">
      <alignment horizontal="center" vertical="center" wrapText="1"/>
    </xf>
    <xf numFmtId="0" fontId="23" fillId="2" borderId="6" xfId="110" applyFont="1" applyFill="1" applyBorder="1" applyAlignment="1">
      <alignment horizontal="center" vertical="center" wrapText="1"/>
    </xf>
    <xf numFmtId="0" fontId="23" fillId="2" borderId="11" xfId="110" applyFont="1" applyFill="1" applyBorder="1" applyAlignment="1">
      <alignment horizontal="center" vertical="center" wrapText="1"/>
    </xf>
    <xf numFmtId="0" fontId="12" fillId="2" borderId="2" xfId="110" applyFont="1" applyFill="1" applyBorder="1" applyAlignment="1">
      <alignment horizontal="center" vertical="center" wrapText="1"/>
    </xf>
    <xf numFmtId="0" fontId="13" fillId="2" borderId="1" xfId="110" applyFont="1" applyFill="1" applyBorder="1" applyAlignment="1">
      <alignment horizontal="center" vertical="center" wrapText="1"/>
    </xf>
    <xf numFmtId="0" fontId="12" fillId="2" borderId="3" xfId="110" applyFont="1" applyFill="1" applyBorder="1" applyAlignment="1">
      <alignment horizontal="center" vertical="center" wrapText="1"/>
    </xf>
    <xf numFmtId="0" fontId="12" fillId="2" borderId="8" xfId="110" applyFont="1" applyFill="1" applyBorder="1" applyAlignment="1">
      <alignment horizontal="center" vertical="center" wrapText="1"/>
    </xf>
    <xf numFmtId="0" fontId="12" fillId="2" borderId="13" xfId="110" applyFont="1" applyFill="1" applyBorder="1" applyAlignment="1">
      <alignment horizontal="center" vertical="center" wrapText="1"/>
    </xf>
    <xf numFmtId="0" fontId="12" fillId="2" borderId="9" xfId="110" applyFont="1" applyFill="1" applyBorder="1" applyAlignment="1">
      <alignment horizontal="center" vertical="center" wrapText="1"/>
    </xf>
    <xf numFmtId="0" fontId="12" fillId="2" borderId="5" xfId="110" applyFont="1" applyFill="1" applyBorder="1" applyAlignment="1">
      <alignment horizontal="center" vertical="center" wrapText="1"/>
    </xf>
    <xf numFmtId="0" fontId="12" fillId="2" borderId="7" xfId="110" applyFont="1" applyFill="1" applyBorder="1" applyAlignment="1">
      <alignment horizontal="center" vertical="center" wrapText="1"/>
    </xf>
    <xf numFmtId="0" fontId="12" fillId="2" borderId="12" xfId="110" applyFont="1" applyFill="1" applyBorder="1" applyAlignment="1">
      <alignment horizontal="center" vertical="center" wrapText="1"/>
    </xf>
    <xf numFmtId="0" fontId="12" fillId="2" borderId="1" xfId="110" applyFont="1" applyFill="1" applyBorder="1" applyAlignment="1">
      <alignment horizontal="center" vertical="center" wrapText="1"/>
    </xf>
    <xf numFmtId="0" fontId="11" fillId="0" borderId="0" xfId="110" applyFont="1" applyBorder="1" applyAlignment="1">
      <alignment horizontal="left"/>
    </xf>
    <xf numFmtId="0" fontId="11" fillId="0" borderId="0" xfId="110" applyFont="1" applyBorder="1" applyAlignment="1">
      <alignment horizontal="center"/>
    </xf>
    <xf numFmtId="0" fontId="13" fillId="0" borderId="13" xfId="110" applyFont="1" applyBorder="1" applyAlignment="1">
      <alignment horizontal="left" vertical="top" wrapText="1" indent="10"/>
    </xf>
    <xf numFmtId="0" fontId="13" fillId="0" borderId="13" xfId="110" applyFont="1" applyBorder="1" applyAlignment="1">
      <alignment horizontal="left" vertical="top" wrapText="1" indent="8"/>
    </xf>
    <xf numFmtId="0" fontId="13" fillId="0" borderId="13" xfId="110" applyFont="1" applyBorder="1" applyAlignment="1">
      <alignment horizontal="left" vertical="top" wrapText="1" indent="12"/>
    </xf>
    <xf numFmtId="0" fontId="54" fillId="2" borderId="4" xfId="111" applyFont="1" applyFill="1" applyBorder="1" applyAlignment="1">
      <alignment horizontal="center" vertical="center"/>
    </xf>
    <xf numFmtId="0" fontId="52" fillId="2" borderId="4" xfId="111" applyFont="1" applyFill="1" applyBorder="1" applyAlignment="1">
      <alignment horizontal="center" vertical="center" wrapText="1"/>
    </xf>
    <xf numFmtId="0" fontId="52" fillId="2" borderId="2" xfId="111" applyFont="1" applyFill="1" applyBorder="1" applyAlignment="1">
      <alignment horizontal="center" vertical="center" wrapText="1"/>
    </xf>
    <xf numFmtId="0" fontId="52" fillId="2" borderId="3" xfId="111" applyFont="1" applyFill="1" applyBorder="1" applyAlignment="1">
      <alignment horizontal="center" vertical="center" wrapText="1"/>
    </xf>
    <xf numFmtId="0" fontId="52" fillId="2" borderId="5" xfId="111" applyFont="1" applyFill="1" applyBorder="1" applyAlignment="1">
      <alignment horizontal="center" vertical="center" wrapText="1"/>
    </xf>
    <xf numFmtId="0" fontId="52" fillId="2" borderId="7" xfId="111" applyFont="1" applyFill="1" applyBorder="1" applyAlignment="1">
      <alignment horizontal="center" vertical="center" wrapText="1"/>
    </xf>
    <xf numFmtId="0" fontId="14" fillId="2" borderId="5" xfId="118" applyFont="1" applyFill="1" applyBorder="1" applyAlignment="1">
      <alignment horizontal="left" vertical="center" wrapText="1"/>
    </xf>
    <xf numFmtId="0" fontId="14" fillId="2" borderId="7" xfId="118" applyFont="1" applyFill="1" applyBorder="1" applyAlignment="1">
      <alignment horizontal="left" vertical="center" wrapText="1"/>
    </xf>
    <xf numFmtId="0" fontId="14" fillId="2" borderId="12" xfId="118" applyFont="1" applyFill="1" applyBorder="1" applyAlignment="1">
      <alignment horizontal="left" vertical="center" wrapText="1"/>
    </xf>
    <xf numFmtId="0" fontId="12" fillId="0" borderId="5" xfId="6" applyFont="1" applyBorder="1" applyAlignment="1">
      <alignment horizontal="left" vertical="center"/>
    </xf>
    <xf numFmtId="0" fontId="12" fillId="0" borderId="7" xfId="6" applyFont="1" applyBorder="1" applyAlignment="1">
      <alignment horizontal="left" vertical="center"/>
    </xf>
    <xf numFmtId="0" fontId="12" fillId="0" borderId="12" xfId="6" applyFont="1" applyBorder="1" applyAlignment="1">
      <alignment horizontal="left" vertical="center"/>
    </xf>
    <xf numFmtId="0" fontId="12" fillId="0" borderId="5" xfId="0" applyFont="1" applyBorder="1" applyAlignment="1">
      <alignment horizontal="left" vertical="center"/>
    </xf>
    <xf numFmtId="0" fontId="12" fillId="0" borderId="7" xfId="0" applyFont="1" applyBorder="1" applyAlignment="1">
      <alignment horizontal="left" vertical="center"/>
    </xf>
    <xf numFmtId="0" fontId="12" fillId="0" borderId="12" xfId="0" applyFont="1" applyBorder="1" applyAlignment="1">
      <alignment horizontal="left" vertical="center"/>
    </xf>
    <xf numFmtId="0" fontId="23" fillId="2" borderId="5"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12" xfId="0" applyFont="1" applyFill="1" applyBorder="1" applyAlignment="1">
      <alignment horizontal="center" vertical="center" wrapText="1"/>
    </xf>
    <xf numFmtId="0" fontId="14" fillId="0" borderId="4" xfId="112" applyFont="1" applyBorder="1" applyAlignment="1">
      <alignment horizontal="center" vertical="center" wrapText="1"/>
    </xf>
    <xf numFmtId="44" fontId="14" fillId="0" borderId="4" xfId="119" quotePrefix="1" applyFont="1" applyBorder="1" applyAlignment="1">
      <alignment horizontal="right" vertical="center" wrapText="1"/>
    </xf>
    <xf numFmtId="0" fontId="16" fillId="0" borderId="4" xfId="0" applyFont="1" applyBorder="1" applyAlignment="1">
      <alignment horizontal="center" vertical="center" wrapText="1"/>
    </xf>
    <xf numFmtId="0" fontId="14" fillId="0" borderId="4" xfId="0" applyFont="1" applyBorder="1" applyAlignment="1">
      <alignment vertical="center"/>
    </xf>
    <xf numFmtId="0" fontId="14" fillId="0" borderId="4" xfId="0" quotePrefix="1" applyFont="1" applyBorder="1" applyAlignment="1">
      <alignment vertical="center"/>
    </xf>
    <xf numFmtId="0" fontId="14" fillId="0" borderId="4" xfId="0" applyFont="1" applyBorder="1" applyAlignment="1">
      <alignment horizontal="center" vertical="center" wrapText="1"/>
    </xf>
    <xf numFmtId="0" fontId="14" fillId="0" borderId="4" xfId="0" quotePrefix="1" applyFont="1" applyBorder="1" applyAlignment="1">
      <alignment horizontal="center" vertical="center" wrapText="1"/>
    </xf>
    <xf numFmtId="0" fontId="11" fillId="2" borderId="5" xfId="0" applyFont="1" applyFill="1" applyBorder="1" applyAlignment="1">
      <alignment horizontal="center" vertical="center" wrapText="1"/>
    </xf>
    <xf numFmtId="0" fontId="0" fillId="2" borderId="7" xfId="0" applyFill="1" applyBorder="1"/>
    <xf numFmtId="0" fontId="0" fillId="2" borderId="12" xfId="0" applyFill="1" applyBorder="1"/>
    <xf numFmtId="0" fontId="74" fillId="0" borderId="4" xfId="0" applyFont="1" applyBorder="1" applyAlignment="1">
      <alignment horizontal="center" vertical="center" wrapText="1"/>
    </xf>
    <xf numFmtId="0" fontId="74" fillId="0" borderId="4" xfId="0" quotePrefix="1" applyFont="1" applyBorder="1" applyAlignment="1">
      <alignment horizontal="center" vertical="center" wrapText="1"/>
    </xf>
    <xf numFmtId="0" fontId="14" fillId="2" borderId="1" xfId="0" applyFont="1" applyFill="1" applyBorder="1" applyAlignment="1">
      <alignment horizontal="center" vertical="center" wrapText="1"/>
    </xf>
    <xf numFmtId="0" fontId="14" fillId="0" borderId="5" xfId="0" applyFont="1" applyBorder="1" applyAlignment="1">
      <alignment horizontal="center" vertical="center"/>
    </xf>
    <xf numFmtId="0" fontId="14" fillId="0" borderId="12" xfId="0" applyFont="1" applyBorder="1" applyAlignment="1">
      <alignment horizontal="center" vertical="center"/>
    </xf>
    <xf numFmtId="43" fontId="14" fillId="0" borderId="14" xfId="1" quotePrefix="1" applyFont="1" applyBorder="1" applyAlignment="1">
      <alignment horizontal="center" vertical="center"/>
    </xf>
    <xf numFmtId="43" fontId="14" fillId="0" borderId="11" xfId="1" quotePrefix="1" applyFont="1" applyBorder="1" applyAlignment="1">
      <alignment horizontal="center" vertical="center"/>
    </xf>
    <xf numFmtId="0" fontId="20" fillId="0" borderId="4"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3" xfId="0" applyFont="1" applyBorder="1" applyAlignment="1">
      <alignment horizontal="center" vertical="center" wrapText="1"/>
    </xf>
    <xf numFmtId="0" fontId="16" fillId="0" borderId="4" xfId="0" applyFont="1" applyBorder="1" applyAlignment="1">
      <alignment vertical="center"/>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2" fillId="0" borderId="4" xfId="0" applyFont="1" applyBorder="1" applyAlignment="1">
      <alignment horizontal="justify" vertical="center"/>
    </xf>
    <xf numFmtId="0" fontId="14" fillId="2" borderId="5" xfId="7" applyFont="1" applyFill="1" applyBorder="1" applyAlignment="1">
      <alignment horizontal="center" vertical="center" wrapText="1"/>
    </xf>
    <xf numFmtId="0" fontId="14" fillId="2" borderId="7" xfId="7" applyFont="1" applyFill="1" applyBorder="1" applyAlignment="1">
      <alignment horizontal="center" vertical="center" wrapText="1"/>
    </xf>
    <xf numFmtId="0" fontId="14" fillId="2" borderId="12" xfId="7" applyFont="1" applyFill="1" applyBorder="1" applyAlignment="1">
      <alignment horizontal="center" vertical="center" wrapText="1"/>
    </xf>
    <xf numFmtId="0" fontId="76" fillId="35" borderId="5" xfId="112" applyFont="1" applyFill="1" applyBorder="1" applyAlignment="1">
      <alignment horizontal="justify" vertical="center" wrapText="1"/>
    </xf>
    <xf numFmtId="0" fontId="76" fillId="35" borderId="12" xfId="112" applyFont="1" applyFill="1" applyBorder="1" applyAlignment="1">
      <alignment vertical="center" wrapText="1"/>
    </xf>
    <xf numFmtId="0" fontId="76" fillId="35" borderId="5" xfId="118" applyFont="1" applyFill="1" applyBorder="1" applyAlignment="1">
      <alignment horizontal="justify" vertical="center" wrapText="1"/>
    </xf>
    <xf numFmtId="0" fontId="76" fillId="35" borderId="12" xfId="118" applyFont="1" applyFill="1" applyBorder="1" applyAlignment="1">
      <alignment horizontal="justify" vertical="center" wrapText="1"/>
    </xf>
    <xf numFmtId="0" fontId="10" fillId="2" borderId="5"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12" xfId="7" applyFont="1" applyFill="1" applyBorder="1" applyAlignment="1">
      <alignment horizontal="center" vertical="center" wrapText="1"/>
    </xf>
    <xf numFmtId="0" fontId="14" fillId="0" borderId="5" xfId="7" applyFont="1" applyFill="1" applyBorder="1" applyAlignment="1">
      <alignment horizontal="justify" vertical="center"/>
    </xf>
    <xf numFmtId="0" fontId="14" fillId="0" borderId="7" xfId="7" applyFont="1" applyFill="1" applyBorder="1" applyAlignment="1">
      <alignment horizontal="justify" vertical="center"/>
    </xf>
    <xf numFmtId="0" fontId="14" fillId="0" borderId="12" xfId="7" applyFont="1" applyFill="1" applyBorder="1" applyAlignment="1">
      <alignment horizontal="justify" vertical="center"/>
    </xf>
    <xf numFmtId="0" fontId="16" fillId="0" borderId="7" xfId="7" applyFont="1" applyBorder="1" applyAlignment="1">
      <alignment horizontal="center"/>
    </xf>
    <xf numFmtId="0" fontId="11" fillId="2" borderId="2" xfId="12" applyFont="1" applyFill="1" applyBorder="1" applyAlignment="1">
      <alignment horizontal="center" vertical="center" wrapText="1"/>
    </xf>
    <xf numFmtId="0" fontId="11" fillId="2" borderId="3" xfId="12" applyFont="1" applyFill="1" applyBorder="1" applyAlignment="1">
      <alignment horizontal="center" vertical="center" wrapText="1"/>
    </xf>
    <xf numFmtId="0" fontId="16" fillId="2" borderId="7" xfId="0" applyFont="1" applyFill="1" applyBorder="1"/>
    <xf numFmtId="0" fontId="14" fillId="2" borderId="2" xfId="12" applyFont="1" applyFill="1" applyBorder="1" applyAlignment="1">
      <alignment horizontal="center" vertical="center" wrapText="1"/>
    </xf>
    <xf numFmtId="0" fontId="14" fillId="2" borderId="3" xfId="12" applyFont="1" applyFill="1" applyBorder="1" applyAlignment="1">
      <alignment horizontal="center" vertical="center" wrapText="1"/>
    </xf>
    <xf numFmtId="0" fontId="10" fillId="2" borderId="8" xfId="110" applyFont="1" applyFill="1" applyBorder="1" applyAlignment="1">
      <alignment horizontal="center" vertical="center" wrapText="1"/>
    </xf>
    <xf numFmtId="0" fontId="10" fillId="2" borderId="13" xfId="110" applyFont="1" applyFill="1" applyBorder="1" applyAlignment="1">
      <alignment horizontal="center" vertical="center" wrapText="1"/>
    </xf>
    <xf numFmtId="0" fontId="10" fillId="2" borderId="9" xfId="110" applyFont="1" applyFill="1" applyBorder="1" applyAlignment="1">
      <alignment horizontal="center" vertical="center" wrapText="1"/>
    </xf>
    <xf numFmtId="0" fontId="10" fillId="2" borderId="14" xfId="110" applyFont="1" applyFill="1" applyBorder="1" applyAlignment="1">
      <alignment horizontal="center" vertical="center" wrapText="1"/>
    </xf>
    <xf numFmtId="0" fontId="10" fillId="2" borderId="6" xfId="110" applyFont="1" applyFill="1" applyBorder="1" applyAlignment="1">
      <alignment horizontal="center" vertical="center" wrapText="1"/>
    </xf>
    <xf numFmtId="0" fontId="10" fillId="2" borderId="11" xfId="110" applyFont="1" applyFill="1" applyBorder="1" applyAlignment="1">
      <alignment horizontal="center" vertical="center" wrapText="1"/>
    </xf>
    <xf numFmtId="0" fontId="12" fillId="0" borderId="5" xfId="110" applyFont="1" applyBorder="1" applyAlignment="1">
      <alignment horizontal="left" vertical="center"/>
    </xf>
    <xf numFmtId="0" fontId="12" fillId="0" borderId="7" xfId="110" applyFont="1" applyBorder="1" applyAlignment="1">
      <alignment horizontal="left" vertical="center"/>
    </xf>
    <xf numFmtId="0" fontId="12" fillId="0" borderId="12" xfId="110" applyFont="1" applyBorder="1" applyAlignment="1">
      <alignment horizontal="left" vertical="center"/>
    </xf>
    <xf numFmtId="0" fontId="12" fillId="36" borderId="2" xfId="12" applyFont="1" applyFill="1" applyBorder="1" applyAlignment="1">
      <alignment horizontal="center" vertical="center" wrapText="1"/>
    </xf>
    <xf numFmtId="0" fontId="12" fillId="36" borderId="3" xfId="12" applyFont="1" applyFill="1" applyBorder="1" applyAlignment="1">
      <alignment horizontal="center" vertical="center" wrapText="1"/>
    </xf>
    <xf numFmtId="0" fontId="13" fillId="2" borderId="7" xfId="110" applyFont="1" applyFill="1" applyBorder="1"/>
    <xf numFmtId="0" fontId="12" fillId="2" borderId="2" xfId="12" applyFont="1" applyFill="1" applyBorder="1" applyAlignment="1">
      <alignment horizontal="center" vertical="center" wrapText="1"/>
    </xf>
    <xf numFmtId="0" fontId="12" fillId="2" borderId="3" xfId="12" applyFont="1" applyFill="1" applyBorder="1" applyAlignment="1">
      <alignment horizontal="center" vertical="center" wrapText="1"/>
    </xf>
    <xf numFmtId="0" fontId="14" fillId="0" borderId="2" xfId="110" applyFont="1" applyBorder="1" applyAlignment="1">
      <alignment horizontal="center" vertical="center" wrapText="1"/>
    </xf>
    <xf numFmtId="0" fontId="14" fillId="0" borderId="1" xfId="110" quotePrefix="1" applyFont="1" applyBorder="1" applyAlignment="1">
      <alignment horizontal="center" vertical="center"/>
    </xf>
    <xf numFmtId="0" fontId="14" fillId="0" borderId="3" xfId="110" quotePrefix="1" applyFont="1" applyBorder="1" applyAlignment="1">
      <alignment horizontal="center" vertical="center"/>
    </xf>
    <xf numFmtId="0" fontId="12" fillId="2" borderId="28" xfId="107" applyFont="1" applyFill="1" applyBorder="1" applyAlignment="1">
      <alignment horizontal="center" vertical="center"/>
    </xf>
    <xf numFmtId="0" fontId="12" fillId="2" borderId="0" xfId="108" applyFont="1" applyFill="1" applyBorder="1" applyAlignment="1">
      <alignment horizontal="center" vertical="center"/>
    </xf>
    <xf numFmtId="0" fontId="12" fillId="2" borderId="29" xfId="108" applyFont="1" applyFill="1" applyBorder="1" applyAlignment="1">
      <alignment horizontal="center" vertical="center"/>
    </xf>
    <xf numFmtId="0" fontId="12" fillId="2" borderId="0" xfId="107" applyFont="1" applyFill="1" applyBorder="1" applyAlignment="1">
      <alignment horizontal="center" vertical="center"/>
    </xf>
    <xf numFmtId="0" fontId="12" fillId="2" borderId="0" xfId="108" applyFont="1" applyFill="1" applyBorder="1" applyAlignment="1">
      <alignment horizontal="center" vertical="center" wrapText="1"/>
    </xf>
    <xf numFmtId="0" fontId="12" fillId="2" borderId="25" xfId="107" applyFont="1" applyFill="1" applyBorder="1" applyAlignment="1">
      <alignment horizontal="center" vertical="center"/>
    </xf>
    <xf numFmtId="0" fontId="12" fillId="2" borderId="26" xfId="107" applyFont="1" applyFill="1" applyBorder="1" applyAlignment="1">
      <alignment horizontal="center" vertical="center"/>
    </xf>
    <xf numFmtId="0" fontId="12" fillId="2" borderId="27" xfId="107" applyFont="1" applyFill="1" applyBorder="1" applyAlignment="1">
      <alignment horizontal="center" vertical="center"/>
    </xf>
    <xf numFmtId="0" fontId="12" fillId="2" borderId="29" xfId="107" applyFont="1" applyFill="1" applyBorder="1" applyAlignment="1">
      <alignment horizontal="center" vertical="center"/>
    </xf>
  </cellXfs>
  <cellStyles count="120">
    <cellStyle name="20% - Énfasis1 2" xfId="16"/>
    <cellStyle name="20% - Énfasis2 2" xfId="17"/>
    <cellStyle name="20% - Énfasis3 2" xfId="18"/>
    <cellStyle name="20% - Énfasis4 2" xfId="19"/>
    <cellStyle name="20% - Énfasis5 2" xfId="20"/>
    <cellStyle name="20% - Énfasis5 3" xfId="21"/>
    <cellStyle name="20% - Énfasis6 2" xfId="22"/>
    <cellStyle name="20% - Énfasis6 3" xfId="23"/>
    <cellStyle name="40% - Énfasis1 2" xfId="24"/>
    <cellStyle name="40% - Énfasis1 3" xfId="25"/>
    <cellStyle name="40% - Énfasis2 2" xfId="26"/>
    <cellStyle name="40% - Énfasis2 3" xfId="27"/>
    <cellStyle name="40% - Énfasis3 2" xfId="28"/>
    <cellStyle name="40% - Énfasis4 2" xfId="29"/>
    <cellStyle name="40% - Énfasis4 3" xfId="30"/>
    <cellStyle name="40% - Énfasis5 2" xfId="31"/>
    <cellStyle name="40% - Énfasis5 3" xfId="32"/>
    <cellStyle name="40% - Énfasis6 2" xfId="33"/>
    <cellStyle name="40% - Énfasis6 3" xfId="34"/>
    <cellStyle name="60% - Énfasis1 2" xfId="35"/>
    <cellStyle name="60% - Énfasis2 2" xfId="36"/>
    <cellStyle name="60% - Énfasis3 2" xfId="37"/>
    <cellStyle name="60% - Énfasis4 2" xfId="38"/>
    <cellStyle name="60% - Énfasis5 2" xfId="39"/>
    <cellStyle name="60% - Énfasis6 2" xfId="40"/>
    <cellStyle name="Buena 2" xfId="41"/>
    <cellStyle name="Cálculo 2" xfId="42"/>
    <cellStyle name="Celda de comprobación 2" xfId="43"/>
    <cellStyle name="Celda vinculada 2" xfId="44"/>
    <cellStyle name="Encabezado 4 2" xfId="45"/>
    <cellStyle name="Énfasis1 2" xfId="46"/>
    <cellStyle name="Énfasis2 2" xfId="47"/>
    <cellStyle name="Énfasis3 2" xfId="48"/>
    <cellStyle name="Énfasis4 2" xfId="49"/>
    <cellStyle name="Énfasis5 2" xfId="50"/>
    <cellStyle name="Énfasis6 2" xfId="51"/>
    <cellStyle name="Entrada 2" xfId="52"/>
    <cellStyle name="Euro" xfId="53"/>
    <cellStyle name="Excel Built-in Normal" xfId="54"/>
    <cellStyle name="Incorrecto 2" xfId="55"/>
    <cellStyle name="Millares" xfId="1" builtinId="3"/>
    <cellStyle name="Millares 2" xfId="2"/>
    <cellStyle name="Millares 2 2" xfId="3"/>
    <cellStyle name="Millares 2 3" xfId="56"/>
    <cellStyle name="Millares 3" xfId="4"/>
    <cellStyle name="Millares 3 2" xfId="57"/>
    <cellStyle name="Millares 4" xfId="5"/>
    <cellStyle name="Millares 5" xfId="58"/>
    <cellStyle name="Millares 6" xfId="59"/>
    <cellStyle name="Millares 7" xfId="60"/>
    <cellStyle name="Millares 7 2" xfId="61"/>
    <cellStyle name="Millares 7 3" xfId="113"/>
    <cellStyle name="Millares 8" xfId="109"/>
    <cellStyle name="Millares_Formatos del Instructivo E-S  2008" xfId="114"/>
    <cellStyle name="Moneda" xfId="119" builtinId="4"/>
    <cellStyle name="Moneda 2" xfId="62"/>
    <cellStyle name="Moneda 3" xfId="63"/>
    <cellStyle name="Neutral 2" xfId="64"/>
    <cellStyle name="Normal" xfId="0" builtinId="0"/>
    <cellStyle name="Normal 10" xfId="65"/>
    <cellStyle name="Normal 10 2" xfId="66"/>
    <cellStyle name="Normal 10 2 2" xfId="110"/>
    <cellStyle name="Normal 11" xfId="67"/>
    <cellStyle name="Normal 12" xfId="68"/>
    <cellStyle name="Normal 12 2" xfId="69"/>
    <cellStyle name="Normal 13" xfId="70"/>
    <cellStyle name="Normal 13 2" xfId="71"/>
    <cellStyle name="Normal 14" xfId="72"/>
    <cellStyle name="Normal 15" xfId="73"/>
    <cellStyle name="Normal 16" xfId="74"/>
    <cellStyle name="Normal 17" xfId="75"/>
    <cellStyle name="Normal 17 2" xfId="76"/>
    <cellStyle name="Normal 17 3" xfId="111"/>
    <cellStyle name="Normal 18" xfId="77"/>
    <cellStyle name="Normal 19" xfId="106"/>
    <cellStyle name="Normal 2" xfId="6"/>
    <cellStyle name="Normal 2 10" xfId="116"/>
    <cellStyle name="Normal 2 2" xfId="7"/>
    <cellStyle name="Normal 2 2 10" xfId="118"/>
    <cellStyle name="Normal 2 2 2" xfId="78"/>
    <cellStyle name="Normal 2 2 2 2" xfId="112"/>
    <cellStyle name="Normal 2 3" xfId="79"/>
    <cellStyle name="Normal 2 4" xfId="80"/>
    <cellStyle name="Normal 2 5" xfId="81"/>
    <cellStyle name="Normal 2 6" xfId="82"/>
    <cellStyle name="Normal 2 7" xfId="83"/>
    <cellStyle name="Normal 2 8" xfId="84"/>
    <cellStyle name="Normal 2 9" xfId="107"/>
    <cellStyle name="Normal 2_BASE 2010 B" xfId="85"/>
    <cellStyle name="Normal 3" xfId="8"/>
    <cellStyle name="Normal 3 2" xfId="9"/>
    <cellStyle name="Normal 3 3" xfId="86"/>
    <cellStyle name="Normal 3 4" xfId="87"/>
    <cellStyle name="Normal 3 5" xfId="88"/>
    <cellStyle name="Normal 3 5 2" xfId="115"/>
    <cellStyle name="Normal 4" xfId="10"/>
    <cellStyle name="Normal 4 2" xfId="89"/>
    <cellStyle name="Normal 5" xfId="11"/>
    <cellStyle name="Normal 5 2" xfId="90"/>
    <cellStyle name="Normal 5 3" xfId="91"/>
    <cellStyle name="Normal 6" xfId="92"/>
    <cellStyle name="Normal 7" xfId="93"/>
    <cellStyle name="Normal 8" xfId="94"/>
    <cellStyle name="Normal 9" xfId="95"/>
    <cellStyle name="Normal_FORMATO IAIE IAT" xfId="12"/>
    <cellStyle name="Normal_Formatos E-M  2008 Benito Juárez" xfId="13"/>
    <cellStyle name="Normal_Invi_07_LEER" xfId="108"/>
    <cellStyle name="Notas 2" xfId="96"/>
    <cellStyle name="Notas 3" xfId="97"/>
    <cellStyle name="Porcentual" xfId="117" builtinId="5"/>
    <cellStyle name="Porcentual 2" xfId="14"/>
    <cellStyle name="Porcentual 2 2" xfId="15"/>
    <cellStyle name="Salida 2" xfId="98"/>
    <cellStyle name="Texto de advertencia 2" xfId="99"/>
    <cellStyle name="Texto explicativo 2" xfId="100"/>
    <cellStyle name="Título 1 2" xfId="101"/>
    <cellStyle name="Título 2 2" xfId="102"/>
    <cellStyle name="Título 3 2" xfId="103"/>
    <cellStyle name="Título 4" xfId="104"/>
    <cellStyle name="Total 2" xfId="105"/>
  </cellStyles>
  <dxfs count="11">
    <dxf>
      <font>
        <color theme="0"/>
      </font>
    </dxf>
    <dxf>
      <font>
        <color theme="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mruColors>
      <color rgb="FFD2D3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33" Type="http://schemas.openxmlformats.org/officeDocument/2006/relationships/externalLink" Target="externalLinks/externalLink11.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externalLink" Target="externalLinks/externalLink10.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externalLink" Target="externalLinks/externalLink8.xml"/><Relationship Id="rId35" Type="http://schemas.openxmlformats.org/officeDocument/2006/relationships/externalLink" Target="externalLinks/externalLink13.xml"/></Relationships>
</file>

<file path=xl/drawings/_rels/drawing5.xml.rels><?xml version="1.0" encoding="UTF-8" standalone="yes"?>
<Relationships xmlns="http://schemas.openxmlformats.org/package/2006/relationships"><Relationship Id="rId1" Type="http://schemas.openxmlformats.org/officeDocument/2006/relationships/image" Target="../media/image7.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0</xdr:colOff>
      <xdr:row>14</xdr:row>
      <xdr:rowOff>174625</xdr:rowOff>
    </xdr:from>
    <xdr:to>
      <xdr:col>8</xdr:col>
      <xdr:colOff>809625</xdr:colOff>
      <xdr:row>19</xdr:row>
      <xdr:rowOff>222250</xdr:rowOff>
    </xdr:to>
    <xdr:sp macro="" textlink="">
      <xdr:nvSpPr>
        <xdr:cNvPr id="2" name="1 CuadroTexto"/>
        <xdr:cNvSpPr txBox="1"/>
      </xdr:nvSpPr>
      <xdr:spPr>
        <a:xfrm>
          <a:off x="2682875" y="3603625"/>
          <a:ext cx="4460875" cy="1238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7200"/>
            <a:t>NO</a:t>
          </a:r>
          <a:r>
            <a:rPr lang="es-MX" sz="7200" baseline="0"/>
            <a:t> APLICA</a:t>
          </a:r>
        </a:p>
        <a:p>
          <a:endParaRPr lang="es-MX"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0</xdr:colOff>
      <xdr:row>13</xdr:row>
      <xdr:rowOff>0</xdr:rowOff>
    </xdr:from>
    <xdr:to>
      <xdr:col>12</xdr:col>
      <xdr:colOff>76040</xdr:colOff>
      <xdr:row>18</xdr:row>
      <xdr:rowOff>74438</xdr:rowOff>
    </xdr:to>
    <xdr:sp macro="" textlink="">
      <xdr:nvSpPr>
        <xdr:cNvPr id="2" name="1 CuadroTexto"/>
        <xdr:cNvSpPr txBox="1"/>
      </xdr:nvSpPr>
      <xdr:spPr>
        <a:xfrm>
          <a:off x="2095500" y="3360964"/>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57150</xdr:colOff>
      <xdr:row>9</xdr:row>
      <xdr:rowOff>142875</xdr:rowOff>
    </xdr:from>
    <xdr:to>
      <xdr:col>7</xdr:col>
      <xdr:colOff>6705600</xdr:colOff>
      <xdr:row>15</xdr:row>
      <xdr:rowOff>9525</xdr:rowOff>
    </xdr:to>
    <xdr:sp macro="" textlink="">
      <xdr:nvSpPr>
        <xdr:cNvPr id="2" name="1 CuadroTexto"/>
        <xdr:cNvSpPr txBox="1"/>
      </xdr:nvSpPr>
      <xdr:spPr>
        <a:xfrm>
          <a:off x="1276350" y="2600325"/>
          <a:ext cx="10039350"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4400" b="1"/>
            <a:t>NO</a:t>
          </a:r>
          <a:r>
            <a:rPr lang="es-MX" sz="4400" b="1" baseline="0"/>
            <a:t> APLICA PARA EL PERIODO DE REPORTE</a:t>
          </a:r>
        </a:p>
        <a:p>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122465</xdr:colOff>
      <xdr:row>16</xdr:row>
      <xdr:rowOff>0</xdr:rowOff>
    </xdr:from>
    <xdr:to>
      <xdr:col>12</xdr:col>
      <xdr:colOff>625930</xdr:colOff>
      <xdr:row>21</xdr:row>
      <xdr:rowOff>136072</xdr:rowOff>
    </xdr:to>
    <xdr:sp macro="" textlink="">
      <xdr:nvSpPr>
        <xdr:cNvPr id="2" name="1 CuadroTexto"/>
        <xdr:cNvSpPr txBox="1"/>
      </xdr:nvSpPr>
      <xdr:spPr>
        <a:xfrm>
          <a:off x="1782536" y="3320143"/>
          <a:ext cx="6109608" cy="10205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7200"/>
            <a:t>NO</a:t>
          </a:r>
          <a:r>
            <a:rPr lang="es-MX" sz="7200" baseline="0"/>
            <a:t> APLICA</a:t>
          </a:r>
        </a:p>
        <a:p>
          <a:endParaRPr lang="es-MX"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1000125</xdr:colOff>
      <xdr:row>9</xdr:row>
      <xdr:rowOff>83343</xdr:rowOff>
    </xdr:from>
    <xdr:to>
      <xdr:col>6</xdr:col>
      <xdr:colOff>442233</xdr:colOff>
      <xdr:row>34</xdr:row>
      <xdr:rowOff>139473</xdr:rowOff>
    </xdr:to>
    <xdr:sp macro="" textlink="">
      <xdr:nvSpPr>
        <xdr:cNvPr id="2" name="1 CuadroTexto"/>
        <xdr:cNvSpPr txBox="1"/>
      </xdr:nvSpPr>
      <xdr:spPr>
        <a:xfrm>
          <a:off x="1869281" y="2059781"/>
          <a:ext cx="6109608" cy="10205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7200"/>
            <a:t>NO</a:t>
          </a:r>
          <a:r>
            <a:rPr lang="es-MX" sz="7200" baseline="0"/>
            <a:t> APLICA</a:t>
          </a:r>
        </a:p>
        <a:p>
          <a:endParaRPr lang="es-MX"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540883</xdr:colOff>
      <xdr:row>26</xdr:row>
      <xdr:rowOff>789215</xdr:rowOff>
    </xdr:from>
    <xdr:to>
      <xdr:col>4</xdr:col>
      <xdr:colOff>1129393</xdr:colOff>
      <xdr:row>70</xdr:row>
      <xdr:rowOff>63954</xdr:rowOff>
    </xdr:to>
    <xdr:pic>
      <xdr:nvPicPr>
        <xdr:cNvPr id="2" name="Imagen 4" descr="media-formula">
          <a:extLst>
            <a:ext uri="{FF2B5EF4-FFF2-40B4-BE49-F238E27FC236}">
              <a16:creationId xmlns="" xmlns:a16="http://schemas.microsoft.com/office/drawing/2014/main" id="{00000000-0008-0000-0B00-000005000000}"/>
            </a:ext>
          </a:extLst>
        </xdr:cNvPr>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l="34653"/>
        <a:stretch>
          <a:fillRect/>
        </a:stretch>
      </xdr:blipFill>
      <xdr:spPr bwMode="auto">
        <a:xfrm>
          <a:off x="7045097" y="18301608"/>
          <a:ext cx="588510" cy="273504"/>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295275</xdr:colOff>
      <xdr:row>10</xdr:row>
      <xdr:rowOff>180975</xdr:rowOff>
    </xdr:from>
    <xdr:to>
      <xdr:col>4</xdr:col>
      <xdr:colOff>2137522</xdr:colOff>
      <xdr:row>18</xdr:row>
      <xdr:rowOff>24092</xdr:rowOff>
    </xdr:to>
    <xdr:sp macro="" textlink="">
      <xdr:nvSpPr>
        <xdr:cNvPr id="2" name="1 CuadroTexto"/>
        <xdr:cNvSpPr txBox="1"/>
      </xdr:nvSpPr>
      <xdr:spPr>
        <a:xfrm>
          <a:off x="295275" y="2524125"/>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1137397</xdr:colOff>
      <xdr:row>15</xdr:row>
      <xdr:rowOff>224117</xdr:rowOff>
    </xdr:to>
    <xdr:sp macro="" textlink="">
      <xdr:nvSpPr>
        <xdr:cNvPr id="2" name="1 CuadroTexto"/>
        <xdr:cNvSpPr txBox="1"/>
      </xdr:nvSpPr>
      <xdr:spPr>
        <a:xfrm>
          <a:off x="0" y="2647950"/>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1152525</xdr:colOff>
      <xdr:row>9</xdr:row>
      <xdr:rowOff>161925</xdr:rowOff>
    </xdr:from>
    <xdr:to>
      <xdr:col>4</xdr:col>
      <xdr:colOff>2699497</xdr:colOff>
      <xdr:row>14</xdr:row>
      <xdr:rowOff>243167</xdr:rowOff>
    </xdr:to>
    <xdr:sp macro="" textlink="">
      <xdr:nvSpPr>
        <xdr:cNvPr id="2" name="1 CuadroTexto"/>
        <xdr:cNvSpPr txBox="1"/>
      </xdr:nvSpPr>
      <xdr:spPr>
        <a:xfrm>
          <a:off x="1524000" y="2609850"/>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486833</xdr:colOff>
      <xdr:row>14</xdr:row>
      <xdr:rowOff>116417</xdr:rowOff>
    </xdr:from>
    <xdr:to>
      <xdr:col>4</xdr:col>
      <xdr:colOff>957480</xdr:colOff>
      <xdr:row>22</xdr:row>
      <xdr:rowOff>128867</xdr:rowOff>
    </xdr:to>
    <xdr:sp macro="" textlink="">
      <xdr:nvSpPr>
        <xdr:cNvPr id="2" name="1 CuadroTexto"/>
        <xdr:cNvSpPr txBox="1"/>
      </xdr:nvSpPr>
      <xdr:spPr>
        <a:xfrm>
          <a:off x="486833" y="3143250"/>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NDRES\Documents\Users\Finanzas\AppData\Local\Microsoft\Windows\Temporary%20Internet%20Files\Content.Outlook\64HL10I4\ESTADO%20ANAL&#205;TICO%20DEL%20EJERCICI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ES\Documents\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NDRES\Documents\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AY5" t="str">
            <v>ASAMBLEA LEGISLATIVA DEL DF</v>
          </cell>
          <cell r="AZ5" t="str">
            <v>UNIDAD RESPONSABLE: 17 L0 00 ASAMBLEA LEGISLATIVA DEL DF</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AY6" t="str">
            <v>AUTORIDAD DEL CENTRO HISTÓRICO</v>
          </cell>
          <cell r="AZ6" t="str">
            <v>UNIDAD RESPONSABLE: 01 CD 01 AUTORIDAD DEL CENTRO HISTÓRICO</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AY7" t="str">
            <v>CAJA DE PREVISIÓN DE LA POLICÍA AUXILIAR DEL DF</v>
          </cell>
          <cell r="AZ7" t="str">
            <v>UNIDAD RESPONSABLE: 11 PD PA CAJA DE PREVISIÓN DE LA POLICÍA AUXILIAR DEL DF</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AY8" t="str">
            <v>CAJA DE PREVISIÓN DE LA POLICÍA PREVENTIVA</v>
          </cell>
          <cell r="AZ8" t="str">
            <v>UNIDAD RESPONSABLE: 12 PD PP CAJA DE PREVISIÓN DE LA POLICÍA PREVENTIVA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AY9" t="str">
            <v>CAJA DE PREVISIÓN PARA TRABAJADORES A LISTA DE RAYA DEL GDF</v>
          </cell>
          <cell r="AZ9" t="str">
            <v>UNIDAD RESPONSABLE: 12 PD LR CAJA DE PREVISIÓN PARA TRABAJADORES A LISTA DE RAYA DEL GDF</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AY10" t="str">
            <v>COMISIÓN DE DERECHOS HUMANOS DEL DF</v>
          </cell>
          <cell r="AZ10" t="str">
            <v>UNIDAD RESPONSABLE: 23 A0 00 COMISIÓN DE DERECHOS HUMANOS DEL DF</v>
          </cell>
          <cell r="DE10" t="str">
            <v>COMISIÓN DE DERECHOS HUMANOS DEL DF</v>
          </cell>
          <cell r="DF10" t="str">
            <v>NO</v>
          </cell>
          <cell r="DH10" t="str">
            <v>COMISIÓN DE DERECHOS HUMANOS DEL DF</v>
          </cell>
          <cell r="DI10" t="str">
            <v>NO</v>
          </cell>
        </row>
        <row r="11">
          <cell r="Y11" t="str">
            <v>CONSEJO DE EVALUACIÓN DEL DESARROLLO SOCIAL DEL DF</v>
          </cell>
          <cell r="AA11" t="str">
            <v>VAYA A LA HOJA INICIO Y SELECIONE LA UNIDAD RESPONSABLE CORRESPONDIENTE A ESTE INFORME</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AY11" t="str">
            <v>CONSEJERÍA JURÍDICA Y SERVICIOS LEGALES</v>
          </cell>
          <cell r="AZ11" t="str">
            <v>UNIDAD RESPONSABLE: 25 C0 01 CONSEJERÍA JURÍDICA Y SERVICIOS LEGALES</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AY12" t="str">
            <v>CONSEJO DE EVALUACIÓN DEL DESARROLLO SOCIAL DEL DF</v>
          </cell>
          <cell r="AZ12" t="str">
            <v>UNIDAD RESPONSABLE: 08 PD CE CONSEJO DE EVALUACIÓN DEL DESARROLLO SOCIAL DEL DF</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AY13" t="str">
            <v>CONSEJO DE LA JUDICATURA DEL DF</v>
          </cell>
          <cell r="AZ13" t="str">
            <v>UNIDAD RESPONSABLE: 20 J0 00 CONSEJO DE LA JUDICATURA DEL DF</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AY14" t="str">
            <v>CONTADURÍA MAYOR DE HACIENDA DE LA ALDF</v>
          </cell>
          <cell r="AZ14" t="str">
            <v>UNIDAD RESPONSABLE: 18 L0 00 CONTADURÍA MAYOR DE HACIENDA DE LA ALDF</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AY15" t="str">
            <v>CONTRALORÍA GENERAL</v>
          </cell>
          <cell r="AZ15" t="str">
            <v>UNIDAD RESPONSABLE: 13 C0 01 CONTRALORÍA GENERAL</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AY16" t="str">
            <v>CORPORACIÓN MEXICANA DE IMPRESIÓN S.A. DE C.V.</v>
          </cell>
          <cell r="AZ16" t="str">
            <v>UNIDAD RESPONSABLE: 12 PE CM CORPORACIÓN MEXICANA DE IMPRESIÓN S.A. DE C.V.</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AY17" t="str">
            <v>DELEGACIÓN ÁLVARO OBREGÓN</v>
          </cell>
          <cell r="AZ17" t="str">
            <v>UNIDAD RESPONSABLE: 02 CD 01 DELEGACIÓN ÁLVARO OBREGÓN</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AY18" t="str">
            <v>DELEGACIÓN AZCAPOTZALCO</v>
          </cell>
          <cell r="AZ18" t="str">
            <v>UNIDAD RESPONSABLE: 02 CD 02 DELEGACIÓN AZCAPOTZALCO</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AY19" t="str">
            <v>DELEGACIÓN BENITO JUÁREZ</v>
          </cell>
          <cell r="AZ19" t="str">
            <v>UNIDAD RESPONSABLE: 02 CD 03 DELEGACIÓN BENITO JUÁREZ</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AY20" t="str">
            <v>DELEGACIÓN COYOACÁN</v>
          </cell>
          <cell r="AZ20" t="str">
            <v>UNIDAD RESPONSABLE: 02 CD 04 DELEGACIÓN COYOACÁN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AY21" t="str">
            <v>DELEGACIÓN CUAJIMALPA DE MORELOS</v>
          </cell>
          <cell r="AZ21" t="str">
            <v>UNIDAD RESPONSABLE: 02 CD 05 DELEGACIÓN CUAJIMALPA DE MORELOS</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AY22" t="str">
            <v>DELEGACIÓN CUAUHTÉMOC</v>
          </cell>
          <cell r="AZ22" t="str">
            <v>UNIDAD RESPONSABLE: 02 CD 06 DELEGACIÓN CUAUHTÉMOC</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AY23" t="str">
            <v>DELEGACIÓN GUSTAVO A. MADERO</v>
          </cell>
          <cell r="AZ23" t="str">
            <v>UNIDAD RESPONSABLE: 02 CD 07 DELEGACIÓN GUSTAVO A. MADERO</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AY24" t="str">
            <v>DELEGACIÓN IZTACALCO</v>
          </cell>
          <cell r="AZ24" t="str">
            <v>UNIDAD RESPONSABLE: 02 CD 08 DELEGACIÓN IZTACALCO</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AY25" t="str">
            <v>DELEGACIÓN IZTAPALAPA</v>
          </cell>
          <cell r="AZ25" t="str">
            <v>UNIDAD RESPONSABLE: 02 CD 09 DELEGACIÓN IZTAPALAPA</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AY26" t="str">
            <v>DELEGACIÓN MAGDALENA CONTRERAS</v>
          </cell>
          <cell r="AZ26" t="str">
            <v>UNIDAD RESPONSABLE: 02 CD 10 DELEGACIÓN MAGDALENA CONTRERAS</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AY27" t="str">
            <v>DELEGACIÓN MIGUEL HIDALGO</v>
          </cell>
          <cell r="AZ27" t="str">
            <v>UNIDAD RESPONSABLE: 02 CD 11 DELEGACIÓN MIGUEL HIDALGO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AY28" t="str">
            <v>DELEGACIÓN MILPA ALTA</v>
          </cell>
          <cell r="AZ28" t="str">
            <v>UNIDAD RESPONSABLE: 02 CD 12 DELEGACIÓN MILPA ALTA</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AY29" t="str">
            <v>DELEGACIÓN TLÁHUAC</v>
          </cell>
          <cell r="AZ29" t="str">
            <v>UNIDAD RESPONSABLE: 02 CD 13 DELEGACIÓN TLÁHUAC</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AY30" t="str">
            <v>DELEGACIÓN TLALPAN</v>
          </cell>
          <cell r="AZ30" t="str">
            <v>UNIDAD RESPONSABLE: 02 CD 14 DELEGACIÓN TLALPAN</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AY31" t="str">
            <v>DELEGACIÓN VENUSTIANO CARRANZA</v>
          </cell>
          <cell r="AZ31" t="str">
            <v>UNIDAD RESPONSABLE: 02 CD 15 DELEGACIÓN VENUSTIANO CARRANZA</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AY32" t="str">
            <v>DELEGACIÓN XOCHIMILCO</v>
          </cell>
          <cell r="AZ32" t="str">
            <v>UNIDAD RESPONSABLE: 02 CD 16 DELEGACIÓN XOCHIMILCO</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AY33" t="str">
            <v>DEUDA PÚBLICA DEL DF</v>
          </cell>
          <cell r="AZ33" t="str">
            <v>UNIDAD RESPONSABLE: 16 C0 00 DEUDA PÚBLICA DEL DF</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AY34" t="str">
            <v>FIDEICOMISO DE RECUPERACIÓN CREDITICIA DEL DF</v>
          </cell>
          <cell r="AZ34" t="str">
            <v>UNIDAD RESPONSABLE: 09 PF RC FIDEICOMISO DE RECUPERACIÓN CREDITICIA DEL DF</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AY35" t="str">
            <v>FIDEICOMISO DEL CENTRO HISTÓRICO</v>
          </cell>
          <cell r="AZ35" t="str">
            <v>UNIDAD RESPONSABLE: 07 PF CH FIDEICOMISO DEL CENTRO HISTÓRICO</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AY36" t="str">
            <v>FIDEICOMISO EDUCACIÓN GARANTIZADA DEL DF</v>
          </cell>
          <cell r="AZ36" t="str">
            <v>UNIDAD RESPONSABLE: 36 PF EG FIDEICOMISO EDUCACIÓN GARANTIZADA DEL DF</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AY37" t="str">
            <v>FIDEICOMISO MUSEO DE ARTE POPULAR</v>
          </cell>
          <cell r="AZ37" t="str">
            <v>UNIDAD RESPONSABLE: 31 PF MA FIDEICOMISO MUSEO DE ARTE POPULAR</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AY38" t="str">
            <v>FIDEICOMISO MUSEO DEL ESTANQUILLO</v>
          </cell>
          <cell r="AZ38" t="str">
            <v>UNIDAD RESPONSABLE: 31 PF ME FIDEICOMISO MUSEO DEL ESTANQUILLO</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AY39" t="str">
            <v>FIDEICOMISO PARA EL FONDO DE PROMOCIÓN PARA EL FINANCIAMIENTO DEL TRANSPORTE PÚBLICO</v>
          </cell>
          <cell r="AZ39" t="str">
            <v>UNIDAD RESPONSABLE: 10 P0 TP FIDEICOMISO PARA EL FONDO DE PROMOCIÓN PARA EL FINANCIAMIENTO DEL TRANSPORTE PÚBLICO</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AY40" t="str">
            <v>FIDEICOMISO PARA EL MEJORAMIENTO DE LAS VÍAS DE COMUNICACIÓN DEL DF</v>
          </cell>
          <cell r="AZ40" t="str">
            <v>UNIDAD RESPONSABLE: 07 PF MV FIDEICOMISO PARA EL MEJORAMIENTO DE LAS VÍAS DE COMUNICACIÓN DEL DF</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AY41" t="str">
            <v>FIDEICOMISO PÚBLICO "CIUDAD DIGITAL"</v>
          </cell>
          <cell r="AZ41" t="str">
            <v>UNIDAD RESPONSABLE: 09 PF CD FIDEICOMISO PÚBLICO "CIUDAD DIGITAL"</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AY42" t="str">
            <v>FIDEICOMISO PÚBLICO COMPLEJO AMBIENTAL "XOCHIMILCO"</v>
          </cell>
          <cell r="AZ42" t="str">
            <v>UNIDAD RESPONSABLE: 12 PF CX FIDEICOMISO PÚBLICO COMPLEJO AMBIENTAL "XOCHIMILCO"</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AY43" t="str">
            <v>FONDO AMBIENTAL PÚBLICO DEL DF</v>
          </cell>
          <cell r="AZ43" t="str">
            <v>UNIDAD RESPONSABLE: 06 P0 FA FONDO AMBIENTAL PÚBLICO DEL DF</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AY44" t="str">
            <v>FONDO DE COINVERSIÓN</v>
          </cell>
          <cell r="AZ44" t="str">
            <v>UNIDAD RESPONSABLE: 15 C0 00 FONDO DE COINVERSIÓN</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AY45" t="str">
            <v>FONDO DE DESARROLLO ECONÓMICO DEL DF</v>
          </cell>
          <cell r="AZ45" t="str">
            <v>UNIDAD RESPONSABLE: 12 P0 DE FONDO DE DESARROLLO ECONÓMICO DEL DF</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AY46" t="str">
            <v>FONDO DE SEGURIDAD PÚBLICA DEL DF</v>
          </cell>
          <cell r="AZ46" t="str">
            <v>UNIDAD RESPONSABLE: 14 P0 FS FONDO DE SEGURIDAD PÚBLICA DEL DF</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AY47" t="str">
            <v>FONDO MIXTO DE PROMOCIÓN TURÍSTICA</v>
          </cell>
          <cell r="AZ47" t="str">
            <v>UNIDAD RESPONSABLE: 05 P0 PT FONDO MIXTO DE PROMOCIÓN TURÍSTICA</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AY48" t="str">
            <v>FONDO PARA EL DESARROLLO SOCIAL DE LA CIUDAD DE MÉXICO</v>
          </cell>
          <cell r="AZ48" t="str">
            <v>UNIDAD RESPONSABLE: 04 P0 DS FONDO PARA EL DESARROLLO SOCIAL DE LA CIUDAD DE MÉXICO</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AY49" t="str">
            <v>FONDO PARA LA ATENCIÓN Y APOYO A LAS VÍCTIMAS DEL DELITO</v>
          </cell>
          <cell r="AZ49" t="str">
            <v>UNIDAD RESPONSABLE: 14 P0 AV FONDO PARA LA ATENCIÓN Y APOYO A LAS VÍCTIMAS DEL DELITO</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AY50" t="str">
            <v>HEROICO CUERPO DE BOMBEROS DEL DF</v>
          </cell>
          <cell r="AZ50" t="str">
            <v>UNIDAD RESPONSABLE: 34 PD HB HEROICO CUERPO DE BOMBEROS DEL DF</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AY51" t="str">
            <v>INSTITUTO DE ACCESO A LA INFORMACIÓN PÚBLICA DEL DF</v>
          </cell>
          <cell r="AZ51" t="str">
            <v>UNIDAD RESPONSABLE: 32 A0 00 INSTITUTO DE ACCESO A LA INFORMACIÓN PÚBLICA DEL DF</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AY52" t="str">
            <v>INSTITUTO DE CIENCIA Y TECNOLOGÍA</v>
          </cell>
          <cell r="AZ52" t="str">
            <v>UNIDAD RESPONSABLE: 37 PD CT INSTITUTO DE CIENCIA Y TECNOLOGÍA</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AY53" t="str">
            <v>INSTITUTO DE EDUCACIÓN MEDIA SUPERIOR</v>
          </cell>
          <cell r="AZ53" t="str">
            <v>UNIDAD RESPONSABLE: 36 PD IE INSTITUTO DE EDUCACIÓN MEDIA SUPERIOR</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AY54" t="str">
            <v>INSTITUTO DE FORMACIÓN PROFESIONAL</v>
          </cell>
          <cell r="AZ54" t="str">
            <v>UNIDAD RESPONSABLE: 14 CD 01 INSTITUTO DE FORMACIÓN PROFESIONAL</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AY55" t="str">
            <v>INSTITUTO DE LA JUVENTUD DEL DF</v>
          </cell>
          <cell r="AZ55" t="str">
            <v>UNIDAD RESPONSABLE: 08 PD IJ INSTITUTO DE LA JUVENTUD DEL DF</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AY56" t="str">
            <v>INSTITUTO DE LAS MUJERES DEL DF</v>
          </cell>
          <cell r="AZ56" t="str">
            <v>UNIDAD RESPONSABLE: 08 PD IM INSTITUTO DE LAS MUJERES DEL DF</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AY57" t="str">
            <v>INSTITUTO DE VIVIENDA DEL DF</v>
          </cell>
          <cell r="AZ57" t="str">
            <v>UNIDAD RESPONSABLE: 03 PD IV INSTITUTO DE VIVIENDA DEL DF</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AY58" t="str">
            <v>INSTITUTO ELECTORAL DEL DF</v>
          </cell>
          <cell r="AZ58" t="str">
            <v>UNIDAD RESPONSABLE: 24 A0 00 INSTITUTO ELECTORAL DEL DF</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AY59" t="str">
            <v>INSTITUTO TÉCNICO DE FORMACIÓN POLICIAL</v>
          </cell>
          <cell r="AZ59" t="str">
            <v>UNIDAD RESPONSABLE: 11 CD 01 INSTITUTO TÉCNICO DE FORMACIÓN POLICIAL</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AY60" t="str">
            <v>JEFATURA DE GOBIERNO DEL DF</v>
          </cell>
          <cell r="AZ60" t="str">
            <v>UNIDAD RESPONSABLE: 01 C0 01 JEFATURA DE GOBIERNO DEL DF</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AY61" t="str">
            <v>JUNTA LOCAL DE CONCILIACIÓN Y ARBITRAJE DEL DF</v>
          </cell>
          <cell r="AZ61" t="str">
            <v>UNIDAD RESPONSABLE: 22 A0 00 JUNTA LOCAL DE CONCILIACIÓN Y ARBITRAJE DEL DF</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AY62" t="str">
            <v>METROBÚS</v>
          </cell>
          <cell r="AZ62" t="str">
            <v>UNIDAD RESPONSABLE: 10 PD MB METROBÚS</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AY63" t="str">
            <v>OFICIALÍA MAYOR</v>
          </cell>
          <cell r="AZ63" t="str">
            <v>UNIDAD RESPONSABLE: 12 C0 01 OFICIALÍA MAYOR</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AY64" t="str">
            <v>POLICÍA AUXILIAR DEL DF</v>
          </cell>
          <cell r="AZ64" t="str">
            <v>UNIDAD RESPONSABLE: 11 CD 02 POLICÍA AUXILIAR DEL DF</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AY65" t="str">
            <v>POLICÍA BANCARIA E INDUSTRIAL</v>
          </cell>
          <cell r="AZ65" t="str">
            <v>UNIDAD RESPONSABLE: 11 CD 03 POLICÍA BANCARIA E INDUSTRIAL</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AY66" t="str">
            <v>PROCURADURÍA AMBIENTAL Y DEL ORDENAMIENTO TERRITORIAL DEL DF</v>
          </cell>
          <cell r="AZ66" t="str">
            <v>UNIDAD RESPONSABLE: 30 PD PA PROCURADURÍA AMBIENTAL Y DEL ORDENAMIENTO TERRITORIAL DEL DF</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AY67" t="str">
            <v>PROCURADURÍA GENERAL DE JUSTICIA DEL DF</v>
          </cell>
          <cell r="AZ67" t="str">
            <v>UNIDAD RESPONSABLE: 14 C0 00 PROCURADURÍA GENERAL DE JUSTICIA DEL DF</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AY68" t="str">
            <v>PROCURADURÍA SOCIAL DEL DF</v>
          </cell>
          <cell r="AZ68" t="str">
            <v>UNIDAD RESPONSABLE: 08 PD PS PROCURADURÍA SOCIAL DEL DF</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AY69" t="str">
            <v>RED DE TRANSPORTE DE PASAJEROS DEL DF</v>
          </cell>
          <cell r="AZ69" t="str">
            <v>UNIDAD RESPONSABLE: 10 PD RT RED DE TRANSPORTE DE PASAJEROS DEL DF</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AY70" t="str">
            <v>SECRETARÍA DE CULTURA</v>
          </cell>
          <cell r="AZ70" t="str">
            <v>UNIDAD RESPONSABLE: 31 C0 00 SECRETARÍA DE CULTURA</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AY71" t="str">
            <v>SECRETARÍA DE DESARROLLO ECONÓMICO</v>
          </cell>
          <cell r="AZ71" t="str">
            <v>UNIDAD RESPONSABLE: 04 C0 01 SECRETARÍA DE DESARROLLO ECONÓMICO</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AY72" t="str">
            <v>SECRETARÍA DE DESARROLLO RURAL Y EQUIDAD PARA LAS COMUNIDADES</v>
          </cell>
          <cell r="AZ72" t="str">
            <v>UNIDAD RESPONSABLE: 35 C0 01 SECRETARÍA DE DESARROLLO RURAL Y EQUIDAD PARA LAS COMUNIDADES</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AY73" t="str">
            <v>SECRETARÍA DE DESARROLLO SOCIAL</v>
          </cell>
          <cell r="AZ73" t="str">
            <v>UNIDAD RESPONSABLE: 08 C0 01 SECRETARÍA DE DESARROLLO SOCIAL</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AY74" t="str">
            <v>SECRETARÍA DE DESARROLLO URBANO Y VIVIENDA</v>
          </cell>
          <cell r="AZ74" t="str">
            <v>UNIDAD RESPONSABLE: 03 C0 01 SECRETARÍA DE DESARROLLO URBANO Y VIVIENDA</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AY75" t="str">
            <v>SECRETARÍA DE EDUCACIÓN</v>
          </cell>
          <cell r="AZ75" t="str">
            <v>UNIDAD RESPONSABLE: 36 C0 01 SECRETARÍA DE EDUCACIÓN</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AY76" t="str">
            <v>SECRETARÍA DE FINANZAS</v>
          </cell>
          <cell r="AZ76" t="str">
            <v>UNIDAD RESPONSABLE: 09 C0 01 SECRETARÍA DE FINANZAS</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AY77" t="str">
            <v>SECRETARÍA DE GOBIERNO</v>
          </cell>
          <cell r="AZ77" t="str">
            <v>UNIDAD RESPONSABLE: 02 C0 01 SECRETARÍA DE GOBIERNO</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AY78" t="str">
            <v>SECRETARÍA DE MEDIO AMBIENTE</v>
          </cell>
          <cell r="AZ78" t="str">
            <v>UNIDAD RESPONSABLE: 06 C0 01 SECRETARÍA DE MEDIO AMBIENTE</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AY79" t="str">
            <v>SECRETARÍA DE OBRAS Y SERVICIOS</v>
          </cell>
          <cell r="AZ79" t="str">
            <v>UNIDAD RESPONSABLE: 07 C0 01 SECRETARÍA DE OBRAS Y SERVICIOS</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AY80" t="str">
            <v>SECRETARÍA DE PROTECCIÓN CIVIL</v>
          </cell>
          <cell r="AZ80" t="str">
            <v>UNIDAD RESPONSABLE: 34 C0 01 SECRETARÍA DE PROTECCIÓN CIVIL</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AY81" t="str">
            <v>SECRETARÍA DE SALUD</v>
          </cell>
          <cell r="AZ81" t="str">
            <v>UNIDAD RESPONSABLE: 26 C0 01 SECRETARÍA DE SALUD</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AY82" t="str">
            <v>SECRETARÍA DE SEGURIDAD PÚBLICA</v>
          </cell>
          <cell r="AZ82" t="str">
            <v>UNIDAD RESPONSABLE: 11 C0 01 SECRETARÍA DE SEGURIDAD PÚBLICA</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AY83" t="str">
            <v>SECRETARÍA DE TRANSPORTE Y VIALIDAD</v>
          </cell>
          <cell r="AZ83" t="str">
            <v>UNIDAD RESPONSABLE: 10 C0 01 SECRETARÍA DE TRANSPORTE Y VIALIDAD</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AY84" t="str">
            <v>SECRETARÍA DE TURISMO</v>
          </cell>
          <cell r="AZ84" t="str">
            <v>UNIDAD RESPONSABLE: 05 C0 01 SECRETARÍA DE TURISMO</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AY85" t="str">
            <v>SECRETARÍA DEL TRABAJO Y FOMENTO AL EMPLEO</v>
          </cell>
          <cell r="AZ85" t="str">
            <v>UNIDAD RESPONSABLE: 33 C0 01 SECRETARÍA DEL TRABAJO Y FOMENTO AL EMPLEO</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AY86" t="str">
            <v>SERVICIO DE TRANSPORTES ELÉCTRICOS DEL DF</v>
          </cell>
          <cell r="AZ86" t="str">
            <v>UNIDAD RESPONSABLE: 10 PD TE SERVICIO DE TRANSPORTES ELÉCTRICOS DEL DF</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AY87" t="str">
            <v>SERVICIOS DE SALUD PÚBLICA DEL DF</v>
          </cell>
          <cell r="AZ87" t="str">
            <v>UNIDAD RESPONSABLE: 26 PD SP SERVICIOS DE SALUD PÚBLICA DEL DF</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AY88" t="str">
            <v>SERVICIOS METROPOLITANOS  S.A. DE C.V.</v>
          </cell>
          <cell r="AZ88" t="str">
            <v>UNIDAD RESPONSABLE: 12 PE SM SERVICIOS METROPOLITANOS  S.A. DE C.V.</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AY89" t="str">
            <v>SISTEMA DE AGUAS DE LA CIUDAD DE MÉXICO</v>
          </cell>
          <cell r="AZ89" t="str">
            <v>UNIDAD RESPONSABLE: 06 CD 03 SISTEMA DE AGUAS DE LA CIUDAD DE MÉXICO</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AY90" t="str">
            <v>SISTEMA DE RADIO Y TELEVISIÓN DIGITAL DEL GDF</v>
          </cell>
          <cell r="AZ90" t="str">
            <v>UNIDAD RESPONSABLE: 02 CD 17 SISTEMA DE RADIO Y TELEVISIÓN DIGITAL DEL GDF</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AY91" t="str">
            <v>SISTEMA DE RADIO Y TELEVISIÓN DIGITAL DEL GDF</v>
          </cell>
          <cell r="AZ91" t="str">
            <v>UNIDAD RESPONSABLE: 02 OD 03 SISTEMA DE RADIO Y TELEVISIÓN DIGITAL DEL GDF</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AY92" t="str">
            <v>SISTEMA DE TRANSPORTE COLECTIVO (METRO)</v>
          </cell>
          <cell r="AZ92" t="str">
            <v>UNIDAD RESPONSABLE: 10 PD ME SISTEMA DE TRANSPORTE COLECTIVO (METRO)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AY93" t="str">
            <v>SISTEMA PARA EL DESARROLLO INTEGRAL DE LA FAMILIA DEL DF</v>
          </cell>
          <cell r="AZ93" t="str">
            <v>UNIDAD RESPONSABLE: 01 PD DF SISTEMA PARA EL DESARROLLO INTEGRAL DE LA FAMILIA DEL DF</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AY94" t="str">
            <v>TRIBUNAL DE LO CONTENCIOSO ADMINISTRATIVO DEL DF</v>
          </cell>
          <cell r="AZ94" t="str">
            <v>UNIDAD RESPONSABLE: 21 A0 00 TRIBUNAL DE LO CONTENCIOSO ADMINISTRATIVO DEL DF</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AY95" t="str">
            <v>TRIBUNAL ELECTORAL DEL DF</v>
          </cell>
          <cell r="AZ95" t="str">
            <v>UNIDAD RESPONSABLE: 27 A0 00 TRIBUNAL ELECTORAL DEL DF</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AY96" t="str">
            <v>TRIBUNAL SUPERIOR DE JUSTICIA DEL DF</v>
          </cell>
          <cell r="AZ96" t="str">
            <v>UNIDAD RESPONSABLE: 19 J0 00 TRIBUNAL SUPERIOR DE JUSTICIA DEL DF</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cell r="AY97" t="str">
            <v>UNIVERSIDAD AUTÓNOMA DE LA CIUDAD DE MÉXICO</v>
          </cell>
          <cell r="AZ97" t="str">
            <v>UNIDAD RESPONSABLE: 29 A0 00 UNIVERSIDAD AUTÓNOMA DE LA CIUDAD DE MÉXICO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efreshError="1">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efreshError="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2:O30"/>
  <sheetViews>
    <sheetView showGridLines="0" zoomScale="50" zoomScaleNormal="50" workbookViewId="0">
      <selection activeCell="A13" sqref="A13:O16"/>
    </sheetView>
  </sheetViews>
  <sheetFormatPr baseColWidth="10" defaultColWidth="11.42578125" defaultRowHeight="13.5"/>
  <cols>
    <col min="1" max="6" width="11.42578125" style="1"/>
    <col min="7" max="7" width="19.140625" style="1" customWidth="1"/>
    <col min="8" max="8" width="4.140625" style="1" customWidth="1"/>
    <col min="9" max="9" width="8.140625" style="1" customWidth="1"/>
    <col min="10" max="10" width="12.85546875" style="1" customWidth="1"/>
    <col min="11" max="16384" width="11.42578125" style="1"/>
  </cols>
  <sheetData>
    <row r="2" spans="1:15" ht="36.75">
      <c r="A2" s="510" t="s">
        <v>221</v>
      </c>
      <c r="B2" s="510"/>
      <c r="C2" s="510"/>
      <c r="D2" s="510"/>
      <c r="E2" s="510"/>
      <c r="F2" s="510"/>
      <c r="G2" s="510"/>
      <c r="H2" s="510"/>
      <c r="I2" s="510"/>
      <c r="J2" s="510"/>
      <c r="K2" s="510"/>
      <c r="L2" s="510"/>
      <c r="M2" s="510"/>
      <c r="N2" s="510"/>
      <c r="O2" s="510"/>
    </row>
    <row r="13" spans="1:15" ht="32.450000000000003" customHeight="1">
      <c r="A13" s="509" t="s">
        <v>220</v>
      </c>
      <c r="B13" s="509"/>
      <c r="C13" s="509"/>
      <c r="D13" s="509"/>
      <c r="E13" s="509"/>
      <c r="F13" s="509"/>
      <c r="G13" s="509"/>
      <c r="H13" s="509"/>
      <c r="I13" s="509"/>
      <c r="J13" s="509"/>
      <c r="K13" s="509"/>
      <c r="L13" s="509"/>
      <c r="M13" s="509"/>
      <c r="N13" s="509"/>
      <c r="O13" s="509"/>
    </row>
    <row r="14" spans="1:15" ht="32.450000000000003" customHeight="1">
      <c r="A14" s="509"/>
      <c r="B14" s="509"/>
      <c r="C14" s="509"/>
      <c r="D14" s="509"/>
      <c r="E14" s="509"/>
      <c r="F14" s="509"/>
      <c r="G14" s="509"/>
      <c r="H14" s="509"/>
      <c r="I14" s="509"/>
      <c r="J14" s="509"/>
      <c r="K14" s="509"/>
      <c r="L14" s="509"/>
      <c r="M14" s="509"/>
      <c r="N14" s="509"/>
      <c r="O14" s="509"/>
    </row>
    <row r="15" spans="1:15" ht="32.450000000000003" customHeight="1">
      <c r="A15" s="509"/>
      <c r="B15" s="509"/>
      <c r="C15" s="509"/>
      <c r="D15" s="509"/>
      <c r="E15" s="509"/>
      <c r="F15" s="509"/>
      <c r="G15" s="509"/>
      <c r="H15" s="509"/>
      <c r="I15" s="509"/>
      <c r="J15" s="509"/>
      <c r="K15" s="509"/>
      <c r="L15" s="509"/>
      <c r="M15" s="509"/>
      <c r="N15" s="509"/>
      <c r="O15" s="509"/>
    </row>
    <row r="16" spans="1:15" ht="32.450000000000003" customHeight="1">
      <c r="A16" s="509"/>
      <c r="B16" s="509"/>
      <c r="C16" s="509"/>
      <c r="D16" s="509"/>
      <c r="E16" s="509"/>
      <c r="F16" s="509"/>
      <c r="G16" s="509"/>
      <c r="H16" s="509"/>
      <c r="I16" s="509"/>
      <c r="J16" s="509"/>
      <c r="K16" s="509"/>
      <c r="L16" s="509"/>
      <c r="M16" s="509"/>
      <c r="N16" s="509"/>
      <c r="O16" s="509"/>
    </row>
    <row r="18" spans="1:15" ht="15" customHeight="1">
      <c r="A18" s="243"/>
      <c r="B18" s="243"/>
      <c r="C18" s="243"/>
      <c r="D18" s="243"/>
      <c r="E18" s="243"/>
      <c r="F18" s="243"/>
      <c r="G18" s="243"/>
      <c r="H18" s="243"/>
      <c r="I18" s="243"/>
      <c r="J18" s="243"/>
      <c r="K18" s="243"/>
      <c r="L18" s="243"/>
      <c r="M18" s="243"/>
      <c r="N18" s="243"/>
      <c r="O18" s="243"/>
    </row>
    <row r="19" spans="1:15" ht="15" customHeight="1">
      <c r="A19" s="243"/>
      <c r="B19" s="243"/>
      <c r="C19" s="243"/>
      <c r="D19" s="243"/>
      <c r="E19" s="243"/>
      <c r="F19" s="243"/>
      <c r="G19" s="243"/>
      <c r="H19" s="243"/>
      <c r="I19" s="243"/>
      <c r="J19" s="243"/>
      <c r="K19" s="243"/>
      <c r="L19" s="243"/>
      <c r="M19" s="243"/>
      <c r="N19" s="243"/>
      <c r="O19" s="243"/>
    </row>
    <row r="20" spans="1:15" ht="15" customHeight="1">
      <c r="A20" s="243"/>
      <c r="B20" s="243"/>
      <c r="C20" s="243"/>
      <c r="D20" s="243"/>
      <c r="E20" s="243"/>
      <c r="F20" s="243"/>
      <c r="G20" s="243"/>
      <c r="H20" s="243"/>
      <c r="I20" s="243"/>
      <c r="J20" s="243"/>
      <c r="K20" s="243"/>
      <c r="L20" s="243"/>
      <c r="M20" s="243"/>
      <c r="N20" s="243"/>
      <c r="O20" s="243"/>
    </row>
    <row r="21" spans="1:15" ht="15" customHeight="1">
      <c r="A21" s="243"/>
      <c r="B21" s="243"/>
      <c r="C21" s="243"/>
      <c r="D21" s="243"/>
      <c r="E21" s="243"/>
      <c r="F21" s="243"/>
      <c r="G21" s="243"/>
      <c r="H21" s="243"/>
      <c r="I21" s="243"/>
      <c r="J21" s="243"/>
      <c r="K21" s="243"/>
      <c r="L21" s="243"/>
      <c r="M21" s="243"/>
      <c r="N21" s="243"/>
      <c r="O21" s="243"/>
    </row>
    <row r="22" spans="1:15" ht="13.35" customHeight="1">
      <c r="A22" s="119"/>
      <c r="B22" s="119"/>
      <c r="C22" s="119"/>
      <c r="D22" s="119"/>
      <c r="E22" s="119"/>
      <c r="F22" s="119"/>
      <c r="G22" s="119"/>
      <c r="H22" s="119"/>
      <c r="I22" s="119"/>
      <c r="J22" s="119"/>
      <c r="K22" s="119"/>
      <c r="L22" s="119"/>
      <c r="M22" s="119"/>
    </row>
    <row r="23" spans="1:15" ht="13.35" customHeight="1">
      <c r="A23" s="119"/>
      <c r="B23" s="119"/>
      <c r="C23" s="119"/>
      <c r="D23" s="119"/>
      <c r="E23" s="119"/>
      <c r="F23" s="119"/>
      <c r="G23" s="119"/>
      <c r="H23" s="119"/>
      <c r="I23" s="119"/>
      <c r="J23" s="119"/>
      <c r="K23" s="119"/>
      <c r="L23" s="119"/>
      <c r="M23" s="119"/>
    </row>
    <row r="24" spans="1:15" ht="36.75">
      <c r="A24" s="510" t="s">
        <v>222</v>
      </c>
      <c r="B24" s="510"/>
      <c r="C24" s="510"/>
      <c r="D24" s="510"/>
      <c r="E24" s="510"/>
      <c r="F24" s="510"/>
      <c r="G24" s="510"/>
      <c r="H24" s="510"/>
      <c r="I24" s="510"/>
      <c r="J24" s="510"/>
      <c r="K24" s="510"/>
      <c r="L24" s="510"/>
      <c r="M24" s="510"/>
      <c r="N24" s="510"/>
      <c r="O24" s="510"/>
    </row>
    <row r="28" spans="1:15" s="123" customFormat="1" ht="16.5">
      <c r="A28" s="100" t="s">
        <v>215</v>
      </c>
      <c r="B28" s="100"/>
      <c r="C28" s="100"/>
      <c r="D28" s="120"/>
      <c r="E28" s="120"/>
      <c r="F28" s="121"/>
      <c r="G28" s="121"/>
      <c r="H28" s="124"/>
      <c r="I28" s="121"/>
      <c r="J28" s="121" t="s">
        <v>216</v>
      </c>
      <c r="K28" s="100"/>
      <c r="L28" s="100"/>
      <c r="M28" s="122"/>
    </row>
    <row r="29" spans="1:15" s="123" customFormat="1" ht="36" customHeight="1">
      <c r="B29" s="511" t="s">
        <v>217</v>
      </c>
      <c r="C29" s="511"/>
      <c r="D29" s="511"/>
      <c r="E29" s="511"/>
      <c r="F29" s="511"/>
      <c r="G29" s="511"/>
      <c r="H29" s="261"/>
      <c r="I29" s="262"/>
      <c r="J29" s="262"/>
      <c r="K29" s="262"/>
      <c r="L29" s="511" t="s">
        <v>218</v>
      </c>
      <c r="M29" s="511"/>
      <c r="N29" s="511"/>
      <c r="O29" s="511"/>
    </row>
    <row r="30" spans="1:15" ht="57" customHeight="1">
      <c r="B30" s="507" t="s">
        <v>766</v>
      </c>
      <c r="C30" s="507"/>
      <c r="D30" s="507"/>
      <c r="E30" s="507"/>
      <c r="F30" s="507"/>
      <c r="G30" s="507"/>
      <c r="H30" s="262"/>
      <c r="I30" s="262"/>
      <c r="J30" s="262"/>
      <c r="K30" s="262"/>
      <c r="L30" s="508" t="s">
        <v>219</v>
      </c>
      <c r="M30" s="508"/>
      <c r="N30" s="508"/>
      <c r="O30" s="508"/>
    </row>
  </sheetData>
  <mergeCells count="7">
    <mergeCell ref="B30:G30"/>
    <mergeCell ref="L30:O30"/>
    <mergeCell ref="A13:O16"/>
    <mergeCell ref="A2:O2"/>
    <mergeCell ref="A24:O24"/>
    <mergeCell ref="B29:G29"/>
    <mergeCell ref="L29:O29"/>
  </mergeCells>
  <printOptions horizontalCentered="1"/>
  <pageMargins left="0.39370078740157483" right="0.39370078740157483" top="1.3779527559055118" bottom="0.47244094488188981" header="0.39370078740157483" footer="0.19685039370078741"/>
  <pageSetup scale="78" fitToHeight="0" orientation="landscape" r:id="rId1"/>
  <headerFooter scaleWithDoc="0">
    <oddHeader>&amp;C&amp;G</oddHeader>
    <oddFooter>&amp;C&amp;G</oddFooter>
  </headerFooter>
  <legacyDrawingHF r:id="rId2"/>
</worksheet>
</file>

<file path=xl/worksheets/sheet10.xml><?xml version="1.0" encoding="utf-8"?>
<worksheet xmlns="http://schemas.openxmlformats.org/spreadsheetml/2006/main" xmlns:r="http://schemas.openxmlformats.org/officeDocument/2006/relationships">
  <sheetPr>
    <pageSetUpPr fitToPage="1"/>
  </sheetPr>
  <dimension ref="B1:Q40"/>
  <sheetViews>
    <sheetView showGridLines="0" view="pageBreakPreview" zoomScale="70" zoomScaleNormal="85" zoomScaleSheetLayoutView="70" workbookViewId="0">
      <selection activeCell="V16" sqref="V16"/>
    </sheetView>
  </sheetViews>
  <sheetFormatPr baseColWidth="10" defaultColWidth="11.42578125" defaultRowHeight="13.5"/>
  <cols>
    <col min="1" max="1" width="7" style="208" customWidth="1"/>
    <col min="2" max="2" width="4.7109375" style="208" customWidth="1"/>
    <col min="3" max="3" width="3.85546875" style="208" customWidth="1"/>
    <col min="4" max="4" width="4" style="208" customWidth="1"/>
    <col min="5" max="5" width="3.140625" style="208" customWidth="1"/>
    <col min="6" max="6" width="10.85546875" style="208" customWidth="1"/>
    <col min="7" max="7" width="32.5703125" style="208" customWidth="1"/>
    <col min="8" max="8" width="8.42578125" style="208" customWidth="1"/>
    <col min="9" max="9" width="9.85546875" style="208" customWidth="1"/>
    <col min="10" max="10" width="10.5703125" style="208" bestFit="1" customWidth="1"/>
    <col min="11" max="11" width="9.85546875" style="208" customWidth="1"/>
    <col min="12" max="17" width="12.85546875" style="208" customWidth="1"/>
    <col min="18" max="16384" width="11.42578125" style="208"/>
  </cols>
  <sheetData>
    <row r="1" spans="2:17" ht="20.25" customHeight="1">
      <c r="B1" s="647" t="s">
        <v>199</v>
      </c>
      <c r="C1" s="648"/>
      <c r="D1" s="648"/>
      <c r="E1" s="648"/>
      <c r="F1" s="648"/>
      <c r="G1" s="648"/>
      <c r="H1" s="648"/>
      <c r="I1" s="648"/>
      <c r="J1" s="648"/>
      <c r="K1" s="648"/>
      <c r="L1" s="648"/>
      <c r="M1" s="648"/>
      <c r="N1" s="648"/>
      <c r="O1" s="648"/>
      <c r="P1" s="648"/>
      <c r="Q1" s="649"/>
    </row>
    <row r="2" spans="2:17" ht="12.75" customHeight="1">
      <c r="B2" s="650"/>
      <c r="C2" s="651"/>
      <c r="D2" s="651"/>
      <c r="E2" s="651"/>
      <c r="F2" s="651"/>
      <c r="G2" s="651"/>
      <c r="H2" s="651"/>
      <c r="I2" s="651"/>
      <c r="J2" s="651"/>
      <c r="K2" s="651"/>
      <c r="L2" s="651"/>
      <c r="M2" s="651"/>
      <c r="N2" s="651"/>
      <c r="O2" s="651"/>
      <c r="P2" s="651"/>
      <c r="Q2" s="652"/>
    </row>
    <row r="3" spans="2:17" s="1" customFormat="1" ht="8.1" customHeight="1">
      <c r="B3" s="237"/>
      <c r="C3" s="237"/>
      <c r="D3" s="237"/>
      <c r="E3" s="237"/>
      <c r="F3" s="237"/>
      <c r="G3" s="237"/>
      <c r="H3" s="237"/>
      <c r="I3" s="237"/>
      <c r="J3" s="237"/>
      <c r="K3" s="237"/>
      <c r="L3" s="237"/>
      <c r="M3" s="237"/>
      <c r="N3" s="237"/>
      <c r="O3" s="237"/>
      <c r="P3" s="237"/>
    </row>
    <row r="4" spans="2:17" s="1" customFormat="1" ht="20.100000000000001" customHeight="1">
      <c r="B4" s="603" t="str">
        <f>Caratula!A13</f>
        <v>UNIDAD RESPONSABLE DEL GASTO:  35 C0 01 SECRETARÍA DE DESARROLLO RURAL Y EQUIDAD PARA LAS COMUNIDADES</v>
      </c>
      <c r="C4" s="604"/>
      <c r="D4" s="604"/>
      <c r="E4" s="604"/>
      <c r="F4" s="604"/>
      <c r="G4" s="604"/>
      <c r="H4" s="604"/>
      <c r="I4" s="604"/>
      <c r="J4" s="604"/>
      <c r="K4" s="604"/>
      <c r="L4" s="604"/>
      <c r="M4" s="604"/>
      <c r="N4" s="604"/>
      <c r="O4" s="604"/>
      <c r="P4" s="604"/>
      <c r="Q4" s="238"/>
    </row>
    <row r="5" spans="2:17" s="1" customFormat="1" ht="19.350000000000001" customHeight="1">
      <c r="B5" s="603" t="str">
        <f>Caratula!A24</f>
        <v>PERÍODO: ENERO - SEPTIEMBRE 2018</v>
      </c>
      <c r="C5" s="604"/>
      <c r="D5" s="604"/>
      <c r="E5" s="604"/>
      <c r="F5" s="604"/>
      <c r="G5" s="604"/>
      <c r="H5" s="604"/>
      <c r="I5" s="604"/>
      <c r="J5" s="604"/>
      <c r="K5" s="604"/>
      <c r="L5" s="604"/>
      <c r="M5" s="604"/>
      <c r="N5" s="604"/>
      <c r="O5" s="604"/>
      <c r="P5" s="604"/>
      <c r="Q5" s="238"/>
    </row>
    <row r="6" spans="2:17" ht="16.5" customHeight="1">
      <c r="B6" s="235"/>
      <c r="C6" s="236"/>
      <c r="D6" s="236"/>
      <c r="E6" s="236"/>
      <c r="F6" s="236"/>
      <c r="G6" s="236"/>
      <c r="H6" s="236"/>
      <c r="I6" s="239"/>
      <c r="J6" s="239"/>
      <c r="K6" s="239"/>
      <c r="L6" s="239"/>
      <c r="M6" s="239"/>
      <c r="N6" s="239"/>
      <c r="O6" s="239"/>
      <c r="P6" s="239"/>
      <c r="Q6" s="240"/>
    </row>
    <row r="7" spans="2:17" ht="15" customHeight="1">
      <c r="B7" s="653" t="s">
        <v>44</v>
      </c>
      <c r="C7" s="653" t="s">
        <v>42</v>
      </c>
      <c r="D7" s="653" t="s">
        <v>43</v>
      </c>
      <c r="E7" s="653" t="s">
        <v>12</v>
      </c>
      <c r="F7" s="653" t="s">
        <v>198</v>
      </c>
      <c r="G7" s="653" t="s">
        <v>197</v>
      </c>
      <c r="H7" s="653" t="s">
        <v>169</v>
      </c>
      <c r="I7" s="656" t="s">
        <v>196</v>
      </c>
      <c r="J7" s="657"/>
      <c r="K7" s="657"/>
      <c r="L7" s="657"/>
      <c r="M7" s="657"/>
      <c r="N7" s="657"/>
      <c r="O7" s="657"/>
      <c r="P7" s="657"/>
      <c r="Q7" s="658"/>
    </row>
    <row r="8" spans="2:17" ht="15" customHeight="1">
      <c r="B8" s="654"/>
      <c r="C8" s="654"/>
      <c r="D8" s="662"/>
      <c r="E8" s="654"/>
      <c r="F8" s="662"/>
      <c r="G8" s="654"/>
      <c r="H8" s="654"/>
      <c r="I8" s="659" t="s">
        <v>195</v>
      </c>
      <c r="J8" s="660"/>
      <c r="K8" s="661"/>
      <c r="L8" s="659" t="s">
        <v>194</v>
      </c>
      <c r="M8" s="660"/>
      <c r="N8" s="660"/>
      <c r="O8" s="660"/>
      <c r="P8" s="660"/>
      <c r="Q8" s="661"/>
    </row>
    <row r="9" spans="2:17" ht="38.25" customHeight="1">
      <c r="B9" s="655"/>
      <c r="C9" s="655"/>
      <c r="D9" s="655"/>
      <c r="E9" s="655"/>
      <c r="F9" s="655"/>
      <c r="G9" s="655"/>
      <c r="H9" s="655"/>
      <c r="I9" s="234" t="s">
        <v>193</v>
      </c>
      <c r="J9" s="234" t="s">
        <v>191</v>
      </c>
      <c r="K9" s="234" t="s">
        <v>192</v>
      </c>
      <c r="L9" s="233" t="s">
        <v>156</v>
      </c>
      <c r="M9" s="233" t="s">
        <v>191</v>
      </c>
      <c r="N9" s="233" t="s">
        <v>179</v>
      </c>
      <c r="O9" s="233" t="s">
        <v>190</v>
      </c>
      <c r="P9" s="233" t="s">
        <v>157</v>
      </c>
      <c r="Q9" s="233" t="s">
        <v>189</v>
      </c>
    </row>
    <row r="10" spans="2:17">
      <c r="B10" s="231"/>
      <c r="C10" s="231"/>
      <c r="D10" s="231"/>
      <c r="E10" s="231"/>
      <c r="F10" s="231"/>
      <c r="G10" s="231"/>
      <c r="H10" s="227"/>
      <c r="I10" s="225">
        <v>4</v>
      </c>
      <c r="J10" s="225">
        <v>4</v>
      </c>
      <c r="K10" s="225">
        <v>4</v>
      </c>
      <c r="L10" s="225">
        <v>5</v>
      </c>
      <c r="M10" s="225">
        <v>5</v>
      </c>
      <c r="N10" s="225">
        <v>5</v>
      </c>
      <c r="O10" s="225">
        <v>5</v>
      </c>
      <c r="P10" s="225">
        <v>5</v>
      </c>
      <c r="Q10" s="225">
        <v>5</v>
      </c>
    </row>
    <row r="11" spans="2:17" ht="13.5" customHeight="1">
      <c r="B11" s="227"/>
      <c r="C11" s="227"/>
      <c r="D11" s="227"/>
      <c r="E11" s="227"/>
      <c r="F11" s="227"/>
      <c r="G11" s="227"/>
      <c r="H11" s="231"/>
      <c r="I11" s="231"/>
      <c r="J11" s="230"/>
      <c r="K11" s="230"/>
      <c r="L11" s="222"/>
      <c r="M11" s="222"/>
      <c r="N11" s="222"/>
      <c r="O11" s="222"/>
      <c r="P11" s="221"/>
      <c r="Q11" s="221"/>
    </row>
    <row r="12" spans="2:17" ht="13.5" customHeight="1">
      <c r="B12" s="225">
        <v>3</v>
      </c>
      <c r="C12" s="227"/>
      <c r="D12" s="227"/>
      <c r="E12" s="227"/>
      <c r="F12" s="227"/>
      <c r="G12" s="231"/>
      <c r="H12" s="231"/>
      <c r="I12" s="231"/>
      <c r="J12" s="230"/>
      <c r="K12" s="230"/>
      <c r="L12" s="222"/>
      <c r="M12" s="222"/>
      <c r="N12" s="222"/>
      <c r="O12" s="222"/>
      <c r="P12" s="221"/>
      <c r="Q12" s="221"/>
    </row>
    <row r="13" spans="2:17">
      <c r="B13" s="228"/>
      <c r="C13" s="225">
        <v>3</v>
      </c>
      <c r="D13" s="232"/>
      <c r="E13" s="232"/>
      <c r="F13" s="232"/>
      <c r="G13" s="231"/>
      <c r="H13" s="231"/>
      <c r="I13" s="231"/>
      <c r="J13" s="230"/>
      <c r="K13" s="230"/>
      <c r="L13" s="222"/>
      <c r="M13" s="222"/>
      <c r="N13" s="222"/>
      <c r="O13" s="222"/>
      <c r="P13" s="221"/>
      <c r="Q13" s="221"/>
    </row>
    <row r="14" spans="2:17" ht="13.5" customHeight="1">
      <c r="B14" s="228"/>
      <c r="C14" s="228"/>
      <c r="D14" s="225">
        <v>3</v>
      </c>
      <c r="E14" s="227"/>
      <c r="F14" s="227"/>
      <c r="G14" s="227"/>
      <c r="H14" s="227"/>
      <c r="I14" s="227"/>
      <c r="J14" s="222"/>
      <c r="K14" s="222"/>
      <c r="L14" s="229"/>
      <c r="M14" s="229"/>
      <c r="N14" s="229"/>
      <c r="O14" s="229"/>
      <c r="P14" s="221"/>
      <c r="Q14" s="221"/>
    </row>
    <row r="15" spans="2:17">
      <c r="B15" s="228"/>
      <c r="C15" s="228"/>
      <c r="D15" s="227"/>
      <c r="E15" s="225">
        <v>3</v>
      </c>
      <c r="F15" s="225"/>
      <c r="H15" s="226"/>
      <c r="I15" s="223"/>
      <c r="J15" s="222"/>
      <c r="K15" s="222"/>
      <c r="L15" s="222"/>
      <c r="M15" s="222"/>
      <c r="N15" s="222"/>
      <c r="O15" s="222"/>
      <c r="P15" s="221"/>
      <c r="Q15" s="221"/>
    </row>
    <row r="16" spans="2:17">
      <c r="B16" s="223"/>
      <c r="C16" s="223"/>
      <c r="D16" s="223"/>
      <c r="E16" s="223"/>
      <c r="F16" s="225">
        <v>3</v>
      </c>
      <c r="G16" s="225">
        <v>3</v>
      </c>
      <c r="H16" s="225">
        <v>3</v>
      </c>
      <c r="I16" s="223"/>
      <c r="J16" s="222"/>
      <c r="K16" s="222"/>
      <c r="L16" s="222"/>
      <c r="M16" s="222"/>
      <c r="N16" s="222"/>
      <c r="O16" s="222"/>
      <c r="P16" s="221"/>
      <c r="Q16" s="221"/>
    </row>
    <row r="17" spans="2:17">
      <c r="B17" s="223"/>
      <c r="C17" s="223"/>
      <c r="D17" s="223"/>
      <c r="E17" s="223"/>
      <c r="F17" s="223"/>
      <c r="G17" s="223"/>
      <c r="H17" s="223"/>
      <c r="I17" s="223"/>
      <c r="J17" s="222"/>
      <c r="K17" s="222"/>
      <c r="L17" s="222"/>
      <c r="M17" s="222"/>
      <c r="N17" s="222"/>
      <c r="O17" s="222"/>
      <c r="P17" s="221"/>
      <c r="Q17" s="221"/>
    </row>
    <row r="18" spans="2:17">
      <c r="B18" s="223"/>
      <c r="C18" s="223"/>
      <c r="D18" s="223"/>
      <c r="E18" s="223"/>
      <c r="F18" s="223"/>
      <c r="G18" s="223"/>
      <c r="H18" s="223"/>
      <c r="I18" s="223"/>
      <c r="J18" s="222"/>
      <c r="K18" s="222"/>
      <c r="L18" s="222"/>
      <c r="M18" s="222"/>
      <c r="N18" s="222"/>
      <c r="O18" s="222"/>
      <c r="P18" s="221"/>
      <c r="Q18" s="221"/>
    </row>
    <row r="19" spans="2:17">
      <c r="B19" s="223"/>
      <c r="C19" s="223"/>
      <c r="D19" s="223"/>
      <c r="E19" s="223"/>
      <c r="F19" s="223"/>
      <c r="G19" s="223"/>
      <c r="H19" s="223"/>
      <c r="I19" s="223"/>
      <c r="J19" s="222"/>
      <c r="K19" s="222"/>
      <c r="L19" s="222"/>
      <c r="M19" s="222"/>
      <c r="N19" s="222"/>
      <c r="O19" s="222"/>
      <c r="P19" s="221"/>
      <c r="Q19" s="221"/>
    </row>
    <row r="20" spans="2:17">
      <c r="B20" s="223"/>
      <c r="C20" s="223"/>
      <c r="D20" s="223"/>
      <c r="E20" s="223"/>
      <c r="F20" s="223"/>
      <c r="G20" s="223"/>
      <c r="H20" s="223"/>
      <c r="I20" s="223"/>
      <c r="J20" s="222"/>
      <c r="K20" s="222"/>
      <c r="L20" s="222"/>
      <c r="M20" s="222"/>
      <c r="N20" s="222"/>
      <c r="O20" s="222"/>
      <c r="P20" s="221"/>
      <c r="Q20" s="221"/>
    </row>
    <row r="21" spans="2:17">
      <c r="B21" s="223"/>
      <c r="C21" s="223"/>
      <c r="D21" s="223"/>
      <c r="E21" s="223"/>
      <c r="F21" s="223"/>
      <c r="G21" s="223"/>
      <c r="H21" s="223"/>
      <c r="I21" s="223"/>
      <c r="J21" s="222"/>
      <c r="K21" s="222"/>
      <c r="L21" s="222"/>
      <c r="M21" s="222"/>
      <c r="N21" s="222"/>
      <c r="O21" s="222"/>
      <c r="P21" s="221"/>
      <c r="Q21" s="221"/>
    </row>
    <row r="22" spans="2:17">
      <c r="B22" s="223"/>
      <c r="C22" s="223"/>
      <c r="D22" s="223"/>
      <c r="E22" s="223"/>
      <c r="F22" s="223"/>
      <c r="G22" s="223"/>
      <c r="H22" s="223"/>
      <c r="I22" s="223"/>
      <c r="J22" s="222"/>
      <c r="K22" s="222"/>
      <c r="L22" s="222"/>
      <c r="M22" s="222"/>
      <c r="N22" s="222"/>
      <c r="O22" s="222"/>
      <c r="P22" s="221"/>
      <c r="Q22" s="221"/>
    </row>
    <row r="23" spans="2:17">
      <c r="B23" s="223"/>
      <c r="C23" s="223"/>
      <c r="D23" s="223"/>
      <c r="E23" s="223"/>
      <c r="F23" s="223"/>
      <c r="G23" s="223"/>
      <c r="H23" s="223"/>
      <c r="I23" s="223"/>
      <c r="J23" s="222"/>
      <c r="K23" s="222"/>
      <c r="L23" s="222"/>
      <c r="M23" s="222"/>
      <c r="N23" s="222"/>
      <c r="O23" s="222"/>
      <c r="P23" s="221"/>
      <c r="Q23" s="221"/>
    </row>
    <row r="24" spans="2:17">
      <c r="B24" s="223"/>
      <c r="C24" s="223"/>
      <c r="D24" s="223"/>
      <c r="E24" s="223"/>
      <c r="F24" s="223"/>
      <c r="G24" s="223"/>
      <c r="H24" s="223"/>
      <c r="I24" s="223"/>
      <c r="J24" s="222"/>
      <c r="K24" s="222"/>
      <c r="L24" s="222"/>
      <c r="M24" s="222"/>
      <c r="N24" s="222"/>
      <c r="O24" s="222"/>
      <c r="P24" s="221"/>
      <c r="Q24" s="221"/>
    </row>
    <row r="25" spans="2:17">
      <c r="B25" s="223"/>
      <c r="C25" s="223"/>
      <c r="D25" s="223"/>
      <c r="E25" s="223"/>
      <c r="F25" s="223"/>
      <c r="G25" s="223"/>
      <c r="H25" s="223"/>
      <c r="I25" s="223"/>
      <c r="J25" s="222"/>
      <c r="K25" s="222"/>
      <c r="L25" s="222"/>
      <c r="M25" s="222"/>
      <c r="N25" s="222"/>
      <c r="O25" s="222"/>
      <c r="P25" s="221"/>
      <c r="Q25" s="221"/>
    </row>
    <row r="26" spans="2:17">
      <c r="B26" s="223"/>
      <c r="C26" s="223"/>
      <c r="D26" s="223"/>
      <c r="E26" s="223"/>
      <c r="F26" s="223"/>
      <c r="G26" s="223"/>
      <c r="H26" s="223"/>
      <c r="I26" s="223"/>
      <c r="J26" s="222"/>
      <c r="K26" s="222"/>
      <c r="L26" s="222"/>
      <c r="M26" s="222"/>
      <c r="N26" s="222"/>
      <c r="O26" s="222"/>
      <c r="P26" s="221"/>
      <c r="Q26" s="221"/>
    </row>
    <row r="27" spans="2:17">
      <c r="B27" s="223"/>
      <c r="C27" s="223"/>
      <c r="D27" s="223"/>
      <c r="E27" s="223"/>
      <c r="F27" s="223"/>
      <c r="G27" s="223"/>
      <c r="H27" s="223"/>
      <c r="I27" s="223"/>
      <c r="J27" s="222"/>
      <c r="K27" s="222"/>
      <c r="L27" s="222"/>
      <c r="M27" s="222"/>
      <c r="N27" s="222"/>
      <c r="O27" s="222"/>
      <c r="P27" s="221"/>
      <c r="Q27" s="221"/>
    </row>
    <row r="28" spans="2:17">
      <c r="B28" s="223"/>
      <c r="C28" s="223"/>
      <c r="D28" s="223"/>
      <c r="E28" s="223"/>
      <c r="F28" s="223"/>
      <c r="G28" s="223"/>
      <c r="H28" s="223"/>
      <c r="I28" s="223"/>
      <c r="J28" s="222"/>
      <c r="K28" s="222"/>
      <c r="L28" s="222"/>
      <c r="M28" s="222"/>
      <c r="N28" s="222"/>
      <c r="O28" s="222"/>
      <c r="P28" s="221"/>
      <c r="Q28" s="221"/>
    </row>
    <row r="29" spans="2:17">
      <c r="B29" s="223"/>
      <c r="C29" s="223"/>
      <c r="D29" s="223"/>
      <c r="E29" s="223"/>
      <c r="F29" s="223"/>
      <c r="G29" s="223"/>
      <c r="H29" s="223"/>
      <c r="I29" s="223"/>
      <c r="J29" s="222"/>
      <c r="K29" s="222"/>
      <c r="L29" s="222"/>
      <c r="M29" s="222"/>
      <c r="N29" s="222"/>
      <c r="O29" s="222"/>
      <c r="P29" s="221"/>
      <c r="Q29" s="221"/>
    </row>
    <row r="30" spans="2:17">
      <c r="B30" s="223"/>
      <c r="C30" s="223"/>
      <c r="D30" s="223"/>
      <c r="E30" s="223"/>
      <c r="F30" s="223"/>
      <c r="G30" s="223"/>
      <c r="H30" s="223"/>
      <c r="I30" s="223"/>
      <c r="J30" s="222"/>
      <c r="K30" s="222"/>
      <c r="L30" s="222"/>
      <c r="M30" s="222"/>
      <c r="N30" s="222"/>
      <c r="O30" s="222"/>
      <c r="P30" s="221"/>
      <c r="Q30" s="221"/>
    </row>
    <row r="31" spans="2:17">
      <c r="B31" s="223"/>
      <c r="C31" s="223"/>
      <c r="D31" s="223"/>
      <c r="E31" s="223"/>
      <c r="F31" s="223"/>
      <c r="G31" s="223"/>
      <c r="H31" s="223"/>
      <c r="I31" s="223"/>
      <c r="J31" s="222"/>
      <c r="K31" s="222"/>
      <c r="L31" s="222"/>
      <c r="M31" s="222"/>
      <c r="N31" s="222"/>
      <c r="O31" s="222"/>
      <c r="P31" s="221"/>
      <c r="Q31" s="221"/>
    </row>
    <row r="32" spans="2:17">
      <c r="B32" s="223"/>
      <c r="C32" s="223"/>
      <c r="D32" s="223"/>
      <c r="E32" s="223"/>
      <c r="F32" s="223"/>
      <c r="G32" s="223"/>
      <c r="H32" s="223"/>
      <c r="I32" s="223"/>
      <c r="J32" s="222"/>
      <c r="K32" s="222"/>
      <c r="L32" s="222"/>
      <c r="M32" s="222"/>
      <c r="N32" s="222"/>
      <c r="O32" s="222"/>
      <c r="P32" s="221"/>
      <c r="Q32" s="221"/>
    </row>
    <row r="33" spans="2:17">
      <c r="B33" s="223"/>
      <c r="C33" s="223"/>
      <c r="D33" s="223"/>
      <c r="E33" s="223"/>
      <c r="F33" s="223"/>
      <c r="G33" s="223"/>
      <c r="H33" s="223"/>
      <c r="I33" s="223"/>
      <c r="J33" s="222"/>
      <c r="K33" s="222"/>
      <c r="L33" s="222"/>
      <c r="M33" s="222"/>
      <c r="N33" s="222"/>
      <c r="O33" s="222"/>
      <c r="P33" s="221"/>
      <c r="Q33" s="221"/>
    </row>
    <row r="34" spans="2:17">
      <c r="B34" s="223"/>
      <c r="C34" s="223"/>
      <c r="D34" s="223"/>
      <c r="E34" s="223"/>
      <c r="F34" s="223"/>
      <c r="G34" s="223"/>
      <c r="H34" s="223"/>
      <c r="I34" s="223"/>
      <c r="J34" s="222"/>
      <c r="K34" s="222"/>
      <c r="L34" s="222"/>
      <c r="M34" s="222"/>
      <c r="N34" s="222"/>
      <c r="O34" s="222"/>
      <c r="P34" s="221"/>
      <c r="Q34" s="221"/>
    </row>
    <row r="35" spans="2:17">
      <c r="B35" s="223"/>
      <c r="C35" s="223"/>
      <c r="D35" s="223"/>
      <c r="E35" s="223"/>
      <c r="F35" s="223"/>
      <c r="G35" s="224" t="s">
        <v>188</v>
      </c>
      <c r="H35" s="223"/>
      <c r="I35" s="223"/>
      <c r="J35" s="222"/>
      <c r="K35" s="222"/>
      <c r="L35" s="222"/>
      <c r="M35" s="222"/>
      <c r="N35" s="222"/>
      <c r="O35" s="222"/>
      <c r="P35" s="221"/>
      <c r="Q35" s="221"/>
    </row>
    <row r="36" spans="2:17">
      <c r="B36" s="220"/>
      <c r="C36" s="220"/>
      <c r="D36" s="220"/>
      <c r="E36" s="220"/>
      <c r="F36" s="220"/>
      <c r="G36" s="220"/>
      <c r="H36" s="220"/>
      <c r="I36" s="220"/>
      <c r="J36" s="219"/>
      <c r="K36" s="219"/>
      <c r="L36" s="219"/>
      <c r="M36" s="219"/>
      <c r="N36" s="219"/>
      <c r="O36" s="219"/>
      <c r="P36" s="218"/>
      <c r="Q36" s="218"/>
    </row>
    <row r="37" spans="2:17">
      <c r="E37" s="667"/>
      <c r="F37" s="667"/>
      <c r="G37" s="667"/>
      <c r="H37" s="667"/>
      <c r="I37" s="666"/>
      <c r="J37" s="666"/>
      <c r="K37" s="666"/>
      <c r="L37" s="665"/>
      <c r="M37" s="665"/>
      <c r="N37" s="665"/>
      <c r="O37" s="665"/>
      <c r="P37" s="665"/>
      <c r="Q37" s="665"/>
    </row>
    <row r="39" spans="2:17">
      <c r="B39" s="217"/>
      <c r="C39" s="216"/>
      <c r="D39" s="215"/>
      <c r="E39" s="213"/>
      <c r="F39" s="213"/>
      <c r="G39" s="214"/>
      <c r="H39" s="214"/>
      <c r="I39" s="214"/>
      <c r="J39" s="213"/>
      <c r="K39" s="663"/>
      <c r="L39" s="663"/>
      <c r="M39" s="663"/>
      <c r="N39" s="663"/>
      <c r="O39" s="663"/>
      <c r="P39" s="663"/>
      <c r="Q39" s="212"/>
    </row>
    <row r="40" spans="2:17">
      <c r="C40" s="664"/>
      <c r="D40" s="664"/>
      <c r="E40" s="664"/>
      <c r="F40" s="664"/>
      <c r="G40" s="664"/>
      <c r="H40" s="211"/>
      <c r="I40" s="211"/>
      <c r="J40" s="209"/>
      <c r="K40" s="664"/>
      <c r="L40" s="664"/>
      <c r="M40" s="664"/>
      <c r="N40" s="664"/>
      <c r="O40" s="664"/>
      <c r="P40" s="664"/>
      <c r="Q40" s="210"/>
    </row>
  </sheetData>
  <mergeCells count="19">
    <mergeCell ref="K39:P39"/>
    <mergeCell ref="C40:G40"/>
    <mergeCell ref="K40:P40"/>
    <mergeCell ref="L37:Q37"/>
    <mergeCell ref="I37:K37"/>
    <mergeCell ref="E37:H37"/>
    <mergeCell ref="B1:Q2"/>
    <mergeCell ref="B4:P4"/>
    <mergeCell ref="B5:P5"/>
    <mergeCell ref="G7:G9"/>
    <mergeCell ref="H7:H9"/>
    <mergeCell ref="I7:Q7"/>
    <mergeCell ref="I8:K8"/>
    <mergeCell ref="L8:Q8"/>
    <mergeCell ref="B7:B9"/>
    <mergeCell ref="C7:C9"/>
    <mergeCell ref="D7:D9"/>
    <mergeCell ref="E7:E9"/>
    <mergeCell ref="F7:F9"/>
  </mergeCells>
  <printOptions horizontalCentered="1"/>
  <pageMargins left="0.39370078740157483" right="0.39370078740157483" top="1.3779527559055118" bottom="0.47244094488188981" header="0.39370078740157483" footer="0.19685039370078741"/>
  <pageSetup scale="72" fitToHeight="0" orientation="landscape" r:id="rId1"/>
  <headerFooter scaleWithDoc="0">
    <oddHeader>&amp;C&amp;G</oddHeader>
    <oddFooter>&amp;C&amp;G</oddFooter>
  </headerFooter>
  <drawing r:id="rId2"/>
  <legacyDrawingHF r:id="rId3"/>
</worksheet>
</file>

<file path=xl/worksheets/sheet11.xml><?xml version="1.0" encoding="utf-8"?>
<worksheet xmlns="http://schemas.openxmlformats.org/spreadsheetml/2006/main" xmlns:r="http://schemas.openxmlformats.org/officeDocument/2006/relationships">
  <sheetPr>
    <pageSetUpPr fitToPage="1"/>
  </sheetPr>
  <dimension ref="B1:H41"/>
  <sheetViews>
    <sheetView showGridLines="0" view="pageBreakPreview" zoomScale="80" zoomScaleNormal="70" zoomScaleSheetLayoutView="80" zoomScalePageLayoutView="130" workbookViewId="0">
      <selection activeCell="D47" sqref="D47"/>
    </sheetView>
  </sheetViews>
  <sheetFormatPr baseColWidth="10" defaultColWidth="11.42578125" defaultRowHeight="15"/>
  <cols>
    <col min="1" max="1" width="6.42578125" style="194" customWidth="1"/>
    <col min="2" max="2" width="13" style="194" customWidth="1"/>
    <col min="3" max="3" width="23.140625" style="194" customWidth="1"/>
    <col min="4" max="4" width="15.140625" style="194" customWidth="1"/>
    <col min="5" max="7" width="20.85546875" style="194" customWidth="1"/>
    <col min="8" max="8" width="49.140625" style="194" customWidth="1"/>
    <col min="9" max="16384" width="11.42578125" style="194"/>
  </cols>
  <sheetData>
    <row r="1" spans="2:8" s="192" customFormat="1" ht="24.95" customHeight="1">
      <c r="B1" s="668" t="s">
        <v>151</v>
      </c>
      <c r="C1" s="668"/>
      <c r="D1" s="668"/>
      <c r="E1" s="668"/>
      <c r="F1" s="668"/>
      <c r="G1" s="668"/>
      <c r="H1" s="668"/>
    </row>
    <row r="2" spans="2:8" s="1" customFormat="1" ht="8.1" customHeight="1">
      <c r="B2" s="152"/>
      <c r="C2" s="152"/>
      <c r="D2" s="152"/>
      <c r="E2" s="152"/>
      <c r="F2" s="152"/>
      <c r="G2" s="152"/>
      <c r="H2" s="152"/>
    </row>
    <row r="3" spans="2:8" s="1" customFormat="1" ht="19.350000000000001" customHeight="1">
      <c r="B3" s="603" t="str">
        <f>Caratula!A13</f>
        <v>UNIDAD RESPONSABLE DEL GASTO:  35 C0 01 SECRETARÍA DE DESARROLLO RURAL Y EQUIDAD PARA LAS COMUNIDADES</v>
      </c>
      <c r="C3" s="604"/>
      <c r="D3" s="604"/>
      <c r="E3" s="604"/>
      <c r="F3" s="604"/>
      <c r="G3" s="604"/>
      <c r="H3" s="605"/>
    </row>
    <row r="4" spans="2:8" s="1" customFormat="1" ht="19.350000000000001" customHeight="1">
      <c r="B4" s="603" t="str">
        <f>Caratula!A24</f>
        <v>PERÍODO: ENERO - SEPTIEMBRE 2018</v>
      </c>
      <c r="C4" s="604"/>
      <c r="D4" s="604"/>
      <c r="E4" s="604"/>
      <c r="F4" s="604"/>
      <c r="G4" s="604"/>
      <c r="H4" s="605"/>
    </row>
    <row r="5" spans="2:8" s="192" customFormat="1" ht="5.0999999999999996" customHeight="1">
      <c r="B5" s="193"/>
      <c r="C5" s="193"/>
      <c r="D5" s="193"/>
      <c r="E5" s="193"/>
      <c r="F5" s="193"/>
      <c r="G5" s="193"/>
      <c r="H5" s="193"/>
    </row>
    <row r="6" spans="2:8" ht="32.1" customHeight="1">
      <c r="B6" s="669" t="s">
        <v>152</v>
      </c>
      <c r="C6" s="669" t="s">
        <v>158</v>
      </c>
      <c r="D6" s="670" t="s">
        <v>153</v>
      </c>
      <c r="E6" s="672" t="s">
        <v>154</v>
      </c>
      <c r="F6" s="673"/>
      <c r="G6" s="673"/>
      <c r="H6" s="670" t="s">
        <v>155</v>
      </c>
    </row>
    <row r="7" spans="2:8" ht="20.100000000000001" customHeight="1">
      <c r="B7" s="669"/>
      <c r="C7" s="669"/>
      <c r="D7" s="671"/>
      <c r="E7" s="195" t="s">
        <v>156</v>
      </c>
      <c r="F7" s="195" t="s">
        <v>191</v>
      </c>
      <c r="G7" s="196" t="s">
        <v>157</v>
      </c>
      <c r="H7" s="671"/>
    </row>
    <row r="8" spans="2:8" ht="15" customHeight="1">
      <c r="B8" s="197" t="s">
        <v>0</v>
      </c>
      <c r="C8" s="198" t="s">
        <v>1</v>
      </c>
      <c r="D8" s="197" t="s">
        <v>2</v>
      </c>
      <c r="E8" s="198" t="s">
        <v>6</v>
      </c>
      <c r="F8" s="198" t="s">
        <v>6</v>
      </c>
      <c r="G8" s="198" t="s">
        <v>6</v>
      </c>
      <c r="H8" s="198" t="s">
        <v>3</v>
      </c>
    </row>
    <row r="9" spans="2:8" ht="15" customHeight="1">
      <c r="B9" s="199"/>
      <c r="C9" s="199"/>
      <c r="D9" s="199"/>
      <c r="E9" s="199"/>
      <c r="F9" s="200"/>
      <c r="G9" s="200"/>
      <c r="H9" s="201"/>
    </row>
    <row r="10" spans="2:8" ht="15" customHeight="1">
      <c r="B10" s="199"/>
      <c r="C10" s="199"/>
      <c r="D10" s="199"/>
      <c r="E10" s="199"/>
      <c r="F10" s="200"/>
      <c r="G10" s="200"/>
      <c r="H10" s="201"/>
    </row>
    <row r="11" spans="2:8" ht="15" customHeight="1">
      <c r="B11" s="199"/>
      <c r="C11" s="199"/>
      <c r="D11" s="199"/>
      <c r="E11" s="199"/>
      <c r="F11" s="200"/>
      <c r="G11" s="200"/>
      <c r="H11" s="201"/>
    </row>
    <row r="12" spans="2:8" ht="15" customHeight="1">
      <c r="B12" s="199"/>
      <c r="C12" s="199"/>
      <c r="D12" s="199"/>
      <c r="E12" s="199"/>
      <c r="F12" s="200"/>
      <c r="G12" s="200"/>
      <c r="H12" s="201"/>
    </row>
    <row r="13" spans="2:8" ht="0.75" customHeight="1">
      <c r="B13" s="199"/>
      <c r="C13" s="199"/>
      <c r="D13" s="199"/>
      <c r="E13" s="199"/>
      <c r="F13" s="200"/>
      <c r="G13" s="200"/>
      <c r="H13" s="201"/>
    </row>
    <row r="14" spans="2:8" ht="15" hidden="1" customHeight="1">
      <c r="B14" s="199"/>
      <c r="C14" s="199"/>
      <c r="D14" s="199"/>
      <c r="E14" s="199"/>
      <c r="F14" s="200"/>
      <c r="G14" s="200"/>
      <c r="H14" s="201"/>
    </row>
    <row r="15" spans="2:8" ht="15" hidden="1" customHeight="1">
      <c r="B15" s="199"/>
      <c r="C15" s="199"/>
      <c r="D15" s="199"/>
      <c r="E15" s="199"/>
      <c r="F15" s="200"/>
      <c r="G15" s="200"/>
      <c r="H15" s="201"/>
    </row>
    <row r="16" spans="2:8" ht="15" hidden="1" customHeight="1">
      <c r="B16" s="199"/>
      <c r="C16" s="199"/>
      <c r="D16" s="199"/>
      <c r="E16" s="199"/>
      <c r="F16" s="200"/>
      <c r="G16" s="200"/>
      <c r="H16" s="201"/>
    </row>
    <row r="17" spans="2:8" ht="15" hidden="1" customHeight="1">
      <c r="B17" s="199"/>
      <c r="C17" s="199"/>
      <c r="D17" s="199"/>
      <c r="E17" s="199"/>
      <c r="F17" s="200"/>
      <c r="G17" s="200"/>
      <c r="H17" s="201"/>
    </row>
    <row r="18" spans="2:8" ht="15" hidden="1" customHeight="1">
      <c r="B18" s="199"/>
      <c r="C18" s="199"/>
      <c r="D18" s="199"/>
      <c r="E18" s="199"/>
      <c r="F18" s="200"/>
      <c r="G18" s="200"/>
      <c r="H18" s="201"/>
    </row>
    <row r="19" spans="2:8" ht="15" hidden="1" customHeight="1">
      <c r="B19" s="199"/>
      <c r="C19" s="199"/>
      <c r="D19" s="199"/>
      <c r="E19" s="199"/>
      <c r="F19" s="200"/>
      <c r="G19" s="200"/>
      <c r="H19" s="201"/>
    </row>
    <row r="20" spans="2:8" ht="15" hidden="1" customHeight="1">
      <c r="B20" s="199"/>
      <c r="C20" s="199"/>
      <c r="D20" s="199"/>
      <c r="E20" s="199"/>
      <c r="F20" s="200"/>
      <c r="G20" s="200"/>
      <c r="H20" s="201"/>
    </row>
    <row r="21" spans="2:8" ht="15" hidden="1" customHeight="1">
      <c r="B21" s="199"/>
      <c r="C21" s="199"/>
      <c r="D21" s="199"/>
      <c r="E21" s="199"/>
      <c r="F21" s="200"/>
      <c r="G21" s="200"/>
      <c r="H21" s="201"/>
    </row>
    <row r="22" spans="2:8" ht="15" hidden="1" customHeight="1">
      <c r="B22" s="199"/>
      <c r="C22" s="199"/>
      <c r="D22" s="199"/>
      <c r="E22" s="199"/>
      <c r="F22" s="200"/>
      <c r="G22" s="200"/>
      <c r="H22" s="201"/>
    </row>
    <row r="23" spans="2:8" ht="15" hidden="1" customHeight="1">
      <c r="B23" s="199"/>
      <c r="C23" s="199"/>
      <c r="D23" s="199"/>
      <c r="E23" s="199"/>
      <c r="F23" s="200"/>
      <c r="G23" s="200"/>
      <c r="H23" s="201"/>
    </row>
    <row r="24" spans="2:8" ht="15" hidden="1" customHeight="1">
      <c r="B24" s="199"/>
      <c r="C24" s="199"/>
      <c r="D24" s="199"/>
      <c r="E24" s="199"/>
      <c r="F24" s="200"/>
      <c r="G24" s="200"/>
      <c r="H24" s="201"/>
    </row>
    <row r="25" spans="2:8" ht="15" hidden="1" customHeight="1">
      <c r="B25" s="199"/>
      <c r="C25" s="199"/>
      <c r="D25" s="199"/>
      <c r="E25" s="199"/>
      <c r="F25" s="200"/>
      <c r="G25" s="200"/>
      <c r="H25" s="201"/>
    </row>
    <row r="26" spans="2:8" ht="15" hidden="1" customHeight="1">
      <c r="B26" s="199"/>
      <c r="C26" s="199"/>
      <c r="D26" s="199"/>
      <c r="E26" s="199"/>
      <c r="F26" s="200"/>
      <c r="G26" s="200"/>
      <c r="H26" s="201"/>
    </row>
    <row r="27" spans="2:8" ht="15" hidden="1" customHeight="1">
      <c r="B27" s="199"/>
      <c r="C27" s="199"/>
      <c r="D27" s="199"/>
      <c r="E27" s="199"/>
      <c r="F27" s="200"/>
      <c r="G27" s="200"/>
      <c r="H27" s="201"/>
    </row>
    <row r="28" spans="2:8" ht="15" hidden="1" customHeight="1">
      <c r="B28" s="199"/>
      <c r="C28" s="199"/>
      <c r="D28" s="199"/>
      <c r="E28" s="199"/>
      <c r="F28" s="200"/>
      <c r="G28" s="200"/>
      <c r="H28" s="201"/>
    </row>
    <row r="29" spans="2:8" ht="15" hidden="1" customHeight="1">
      <c r="B29" s="199"/>
      <c r="C29" s="199"/>
      <c r="D29" s="199"/>
      <c r="E29" s="199"/>
      <c r="F29" s="200"/>
      <c r="G29" s="200"/>
      <c r="H29" s="201"/>
    </row>
    <row r="30" spans="2:8" ht="15" hidden="1" customHeight="1">
      <c r="B30" s="199"/>
      <c r="C30" s="199"/>
      <c r="D30" s="199"/>
      <c r="E30" s="199"/>
      <c r="F30" s="200"/>
      <c r="G30" s="200"/>
      <c r="H30" s="201"/>
    </row>
    <row r="31" spans="2:8" ht="15" hidden="1" customHeight="1">
      <c r="B31" s="199"/>
      <c r="C31" s="199"/>
      <c r="D31" s="199"/>
      <c r="E31" s="199"/>
      <c r="F31" s="200"/>
      <c r="G31" s="200"/>
      <c r="H31" s="201"/>
    </row>
    <row r="32" spans="2:8" ht="15" hidden="1" customHeight="1">
      <c r="B32" s="199"/>
      <c r="C32" s="199"/>
      <c r="D32" s="199"/>
      <c r="E32" s="199"/>
      <c r="F32" s="200"/>
      <c r="G32" s="200"/>
      <c r="H32" s="201"/>
    </row>
    <row r="33" spans="2:8" ht="15" customHeight="1">
      <c r="B33" s="199"/>
      <c r="C33" s="199"/>
      <c r="D33" s="199"/>
      <c r="E33" s="199"/>
      <c r="F33" s="200"/>
      <c r="G33" s="200"/>
      <c r="H33" s="201"/>
    </row>
    <row r="34" spans="2:8" ht="15" customHeight="1">
      <c r="B34" s="199"/>
      <c r="C34" s="199"/>
      <c r="D34" s="199"/>
      <c r="E34" s="199"/>
      <c r="F34" s="200"/>
      <c r="G34" s="200"/>
      <c r="H34" s="201"/>
    </row>
    <row r="35" spans="2:8" ht="15" customHeight="1">
      <c r="B35" s="199"/>
      <c r="C35" s="199"/>
      <c r="D35" s="199"/>
      <c r="E35" s="199"/>
      <c r="F35" s="200"/>
      <c r="G35" s="200"/>
      <c r="H35" s="201"/>
    </row>
    <row r="36" spans="2:8" ht="15" customHeight="1">
      <c r="B36" s="199"/>
      <c r="C36" s="199"/>
      <c r="D36" s="199"/>
      <c r="E36" s="199"/>
      <c r="F36" s="200"/>
      <c r="G36" s="200"/>
      <c r="H36" s="201"/>
    </row>
    <row r="37" spans="2:8" ht="15" customHeight="1">
      <c r="B37" s="199"/>
      <c r="C37" s="199"/>
      <c r="D37" s="199"/>
      <c r="E37" s="199"/>
      <c r="F37" s="200"/>
      <c r="G37" s="200"/>
      <c r="H37" s="201"/>
    </row>
    <row r="38" spans="2:8" ht="15" customHeight="1">
      <c r="B38" s="199"/>
      <c r="C38" s="199"/>
      <c r="D38" s="199"/>
      <c r="E38" s="199"/>
      <c r="F38" s="200"/>
      <c r="G38" s="200"/>
      <c r="H38" s="201"/>
    </row>
    <row r="39" spans="2:8" ht="15" customHeight="1">
      <c r="B39" s="199"/>
      <c r="C39" s="199"/>
      <c r="D39" s="199"/>
      <c r="E39" s="199"/>
      <c r="F39" s="200"/>
      <c r="G39" s="200"/>
      <c r="H39" s="201"/>
    </row>
    <row r="40" spans="2:8" ht="15" customHeight="1">
      <c r="B40" s="199"/>
      <c r="C40" s="364" t="s">
        <v>211</v>
      </c>
      <c r="D40" s="252"/>
      <c r="E40" s="252"/>
      <c r="F40" s="253"/>
      <c r="G40" s="253"/>
      <c r="H40" s="254"/>
    </row>
    <row r="41" spans="2:8" ht="15" customHeight="1">
      <c r="B41" s="199"/>
      <c r="C41" s="199"/>
      <c r="D41" s="199"/>
      <c r="E41" s="199"/>
      <c r="F41" s="200"/>
      <c r="G41" s="200"/>
      <c r="H41" s="201"/>
    </row>
  </sheetData>
  <mergeCells count="8">
    <mergeCell ref="B1:H1"/>
    <mergeCell ref="B6:B7"/>
    <mergeCell ref="C6:C7"/>
    <mergeCell ref="D6:D7"/>
    <mergeCell ref="E6:G6"/>
    <mergeCell ref="H6:H7"/>
    <mergeCell ref="B3:H3"/>
    <mergeCell ref="B4:H4"/>
  </mergeCells>
  <printOptions horizontalCentered="1"/>
  <pageMargins left="0.39370078740157483" right="0.39370078740157483" top="1.3779527559055118" bottom="0.47244094488188981" header="0.39370078740157483" footer="0.19685039370078741"/>
  <pageSetup scale="77" fitToHeight="0" orientation="landscape" r:id="rId1"/>
  <headerFooter scaleWithDoc="0">
    <oddHeader>&amp;C&amp;G</oddHeader>
    <oddFooter>&amp;C&amp;G</oddFooter>
  </headerFooter>
  <ignoredErrors>
    <ignoredError sqref="B8:H8" numberStoredAsText="1"/>
  </ignoredErrors>
  <drawing r:id="rId2"/>
  <legacyDrawingHF r:id="rId3"/>
</worksheet>
</file>

<file path=xl/worksheets/sheet12.xml><?xml version="1.0" encoding="utf-8"?>
<worksheet xmlns="http://schemas.openxmlformats.org/spreadsheetml/2006/main" xmlns:r="http://schemas.openxmlformats.org/officeDocument/2006/relationships">
  <sheetPr>
    <pageSetUpPr fitToPage="1"/>
  </sheetPr>
  <dimension ref="A1:K124"/>
  <sheetViews>
    <sheetView showGridLines="0" view="pageBreakPreview" topLeftCell="A89" zoomScaleNormal="55" zoomScaleSheetLayoutView="100" workbookViewId="0">
      <selection activeCell="A106" sqref="A106:I106"/>
    </sheetView>
  </sheetViews>
  <sheetFormatPr baseColWidth="10" defaultColWidth="8.85546875" defaultRowHeight="13.5"/>
  <cols>
    <col min="1" max="1" width="30.85546875" style="44" customWidth="1"/>
    <col min="2" max="2" width="30.85546875" style="45" customWidth="1"/>
    <col min="3" max="3" width="17.85546875" style="45" customWidth="1"/>
    <col min="4" max="4" width="15.42578125" style="45" customWidth="1"/>
    <col min="5" max="5" width="23.5703125" style="45" customWidth="1"/>
    <col min="6" max="6" width="14.85546875" style="45" customWidth="1"/>
    <col min="7" max="7" width="14.5703125" style="45" customWidth="1"/>
    <col min="8" max="8" width="15.140625" style="45" customWidth="1"/>
    <col min="9" max="11" width="17.85546875" style="44" customWidth="1"/>
    <col min="12" max="16384" width="8.85546875" style="44"/>
  </cols>
  <sheetData>
    <row r="1" spans="1:11" ht="35.1" customHeight="1">
      <c r="A1" s="683" t="s">
        <v>161</v>
      </c>
      <c r="B1" s="684"/>
      <c r="C1" s="684"/>
      <c r="D1" s="684"/>
      <c r="E1" s="684"/>
      <c r="F1" s="684"/>
      <c r="G1" s="684"/>
      <c r="H1" s="684"/>
      <c r="I1" s="684"/>
      <c r="J1" s="684"/>
      <c r="K1" s="685"/>
    </row>
    <row r="2" spans="1:11" ht="7.5" customHeight="1">
      <c r="A2" s="181"/>
      <c r="B2" s="153"/>
      <c r="C2" s="153"/>
      <c r="D2" s="153"/>
      <c r="E2" s="153"/>
      <c r="F2" s="153"/>
      <c r="G2" s="153"/>
      <c r="H2" s="153"/>
      <c r="I2" s="153"/>
      <c r="J2" s="153"/>
      <c r="K2" s="182"/>
    </row>
    <row r="3" spans="1:11" ht="20.100000000000001" customHeight="1">
      <c r="A3" s="680" t="str">
        <f>Caratula!A13</f>
        <v>UNIDAD RESPONSABLE DEL GASTO:  35 C0 01 SECRETARÍA DE DESARROLLO RURAL Y EQUIDAD PARA LAS COMUNIDADES</v>
      </c>
      <c r="B3" s="681"/>
      <c r="C3" s="681"/>
      <c r="D3" s="681"/>
      <c r="E3" s="681"/>
      <c r="F3" s="681"/>
      <c r="G3" s="681"/>
      <c r="H3" s="681"/>
      <c r="I3" s="681"/>
      <c r="J3" s="681"/>
      <c r="K3" s="682"/>
    </row>
    <row r="4" spans="1:11" ht="19.5" customHeight="1">
      <c r="A4" s="677" t="str">
        <f>Caratula!A24</f>
        <v>PERÍODO: ENERO - SEPTIEMBRE 2018</v>
      </c>
      <c r="B4" s="678"/>
      <c r="C4" s="678"/>
      <c r="D4" s="678"/>
      <c r="E4" s="678"/>
      <c r="F4" s="678"/>
      <c r="G4" s="678"/>
      <c r="H4" s="678"/>
      <c r="I4" s="678"/>
      <c r="J4" s="678"/>
      <c r="K4" s="679"/>
    </row>
    <row r="5" spans="1:11" ht="3" hidden="1" customHeight="1">
      <c r="A5" s="183"/>
      <c r="B5" s="154"/>
      <c r="C5" s="154"/>
      <c r="D5" s="154"/>
      <c r="E5" s="154"/>
      <c r="F5" s="154"/>
      <c r="G5" s="154"/>
      <c r="H5" s="154"/>
      <c r="I5" s="153"/>
      <c r="J5" s="153"/>
      <c r="K5" s="182"/>
    </row>
    <row r="6" spans="1:11" ht="22.5" hidden="1" customHeight="1">
      <c r="A6" s="674" t="s">
        <v>453</v>
      </c>
      <c r="B6" s="675"/>
      <c r="C6" s="675"/>
      <c r="D6" s="675"/>
      <c r="E6" s="675"/>
      <c r="F6" s="675"/>
      <c r="G6" s="675"/>
      <c r="H6" s="675"/>
      <c r="I6" s="675"/>
      <c r="J6" s="675"/>
      <c r="K6" s="676"/>
    </row>
    <row r="7" spans="1:11" ht="6.75" hidden="1" customHeight="1">
      <c r="A7" s="385"/>
      <c r="B7" s="386"/>
      <c r="C7" s="386"/>
      <c r="D7" s="386"/>
      <c r="E7" s="386"/>
      <c r="F7" s="386"/>
      <c r="G7" s="386"/>
      <c r="H7" s="386"/>
      <c r="I7" s="387"/>
      <c r="J7" s="387"/>
      <c r="K7" s="388"/>
    </row>
    <row r="8" spans="1:11" ht="25.5" hidden="1">
      <c r="A8" s="389" t="s">
        <v>162</v>
      </c>
      <c r="B8" s="389" t="s">
        <v>163</v>
      </c>
      <c r="C8" s="389" t="s">
        <v>164</v>
      </c>
      <c r="D8" s="389" t="s">
        <v>165</v>
      </c>
      <c r="E8" s="389" t="s">
        <v>166</v>
      </c>
      <c r="F8" s="389" t="s">
        <v>167</v>
      </c>
      <c r="G8" s="389" t="s">
        <v>168</v>
      </c>
      <c r="H8" s="389" t="s">
        <v>169</v>
      </c>
      <c r="I8" s="389" t="s">
        <v>170</v>
      </c>
      <c r="J8" s="389" t="s">
        <v>180</v>
      </c>
      <c r="K8" s="389" t="s">
        <v>171</v>
      </c>
    </row>
    <row r="9" spans="1:11" ht="33.75" hidden="1" customHeight="1">
      <c r="A9" s="391" t="s">
        <v>454</v>
      </c>
      <c r="B9" s="391" t="s">
        <v>455</v>
      </c>
      <c r="C9" s="391" t="s">
        <v>456</v>
      </c>
      <c r="D9" s="391" t="s">
        <v>457</v>
      </c>
      <c r="E9" s="391" t="s">
        <v>458</v>
      </c>
      <c r="F9" s="391" t="s">
        <v>239</v>
      </c>
      <c r="G9" s="391" t="s">
        <v>459</v>
      </c>
      <c r="H9" s="391" t="s">
        <v>460</v>
      </c>
      <c r="I9" s="392">
        <v>521</v>
      </c>
      <c r="J9" s="392">
        <v>521</v>
      </c>
      <c r="K9" s="392">
        <v>61.99</v>
      </c>
    </row>
    <row r="10" spans="1:11" ht="51" hidden="1" customHeight="1">
      <c r="A10" s="391" t="s">
        <v>461</v>
      </c>
      <c r="B10" s="391" t="s">
        <v>462</v>
      </c>
      <c r="C10" s="391" t="s">
        <v>463</v>
      </c>
      <c r="D10" s="391" t="s">
        <v>464</v>
      </c>
      <c r="E10" s="391" t="s">
        <v>465</v>
      </c>
      <c r="F10" s="391" t="s">
        <v>239</v>
      </c>
      <c r="G10" s="391" t="s">
        <v>459</v>
      </c>
      <c r="H10" s="391" t="s">
        <v>460</v>
      </c>
      <c r="I10" s="392">
        <v>521</v>
      </c>
      <c r="J10" s="392">
        <v>521</v>
      </c>
      <c r="K10" s="392">
        <v>62.35</v>
      </c>
    </row>
    <row r="11" spans="1:11" ht="56.25" hidden="1" customHeight="1">
      <c r="A11" s="391" t="s">
        <v>466</v>
      </c>
      <c r="B11" s="391" t="s">
        <v>467</v>
      </c>
      <c r="C11" s="391" t="s">
        <v>468</v>
      </c>
      <c r="D11" s="391" t="s">
        <v>464</v>
      </c>
      <c r="E11" s="391" t="s">
        <v>469</v>
      </c>
      <c r="F11" s="391" t="s">
        <v>239</v>
      </c>
      <c r="G11" s="391" t="s">
        <v>459</v>
      </c>
      <c r="H11" s="391" t="s">
        <v>460</v>
      </c>
      <c r="I11" s="392">
        <v>145</v>
      </c>
      <c r="J11" s="392">
        <v>145</v>
      </c>
      <c r="K11" s="392">
        <v>62.98</v>
      </c>
    </row>
    <row r="12" spans="1:11" ht="39" hidden="1" customHeight="1">
      <c r="A12" s="391" t="s">
        <v>470</v>
      </c>
      <c r="B12" s="391" t="s">
        <v>471</v>
      </c>
      <c r="C12" s="391" t="s">
        <v>468</v>
      </c>
      <c r="D12" s="391" t="s">
        <v>464</v>
      </c>
      <c r="E12" s="391" t="s">
        <v>472</v>
      </c>
      <c r="F12" s="391" t="s">
        <v>239</v>
      </c>
      <c r="G12" s="391" t="s">
        <v>459</v>
      </c>
      <c r="H12" s="391" t="s">
        <v>460</v>
      </c>
      <c r="I12" s="392">
        <v>71</v>
      </c>
      <c r="J12" s="392">
        <v>71</v>
      </c>
      <c r="K12" s="392">
        <v>87.14</v>
      </c>
    </row>
    <row r="13" spans="1:11" ht="37.5" hidden="1" customHeight="1">
      <c r="A13" s="391" t="s">
        <v>473</v>
      </c>
      <c r="B13" s="391" t="s">
        <v>474</v>
      </c>
      <c r="C13" s="391" t="s">
        <v>468</v>
      </c>
      <c r="D13" s="391" t="s">
        <v>464</v>
      </c>
      <c r="E13" s="391" t="s">
        <v>475</v>
      </c>
      <c r="F13" s="391" t="s">
        <v>239</v>
      </c>
      <c r="G13" s="391" t="s">
        <v>459</v>
      </c>
      <c r="H13" s="391" t="s">
        <v>460</v>
      </c>
      <c r="I13" s="392">
        <v>305</v>
      </c>
      <c r="J13" s="392">
        <v>305</v>
      </c>
      <c r="K13" s="392">
        <v>51.57</v>
      </c>
    </row>
    <row r="14" spans="1:11" ht="83.85" hidden="1" customHeight="1">
      <c r="A14" s="391" t="s">
        <v>476</v>
      </c>
      <c r="B14" s="391" t="s">
        <v>477</v>
      </c>
      <c r="C14" s="391" t="s">
        <v>478</v>
      </c>
      <c r="D14" s="391" t="s">
        <v>457</v>
      </c>
      <c r="E14" s="391" t="s">
        <v>479</v>
      </c>
      <c r="F14" s="391" t="s">
        <v>239</v>
      </c>
      <c r="G14" s="391" t="s">
        <v>459</v>
      </c>
      <c r="H14" s="391" t="s">
        <v>480</v>
      </c>
      <c r="I14" s="392">
        <v>521</v>
      </c>
      <c r="J14" s="392">
        <v>375</v>
      </c>
      <c r="K14" s="392">
        <v>100</v>
      </c>
    </row>
    <row r="15" spans="1:11" ht="83.85" hidden="1" customHeight="1">
      <c r="A15" s="391" t="s">
        <v>481</v>
      </c>
      <c r="B15" s="391" t="s">
        <v>482</v>
      </c>
      <c r="C15" s="391" t="s">
        <v>478</v>
      </c>
      <c r="D15" s="391" t="s">
        <v>457</v>
      </c>
      <c r="E15" s="391" t="s">
        <v>483</v>
      </c>
      <c r="F15" s="391" t="s">
        <v>239</v>
      </c>
      <c r="G15" s="391" t="s">
        <v>459</v>
      </c>
      <c r="H15" s="391" t="s">
        <v>460</v>
      </c>
      <c r="I15" s="392">
        <v>521</v>
      </c>
      <c r="J15" s="392">
        <v>375</v>
      </c>
      <c r="K15" s="392">
        <v>100</v>
      </c>
    </row>
    <row r="16" spans="1:11" ht="33.75" hidden="1">
      <c r="A16" s="391" t="s">
        <v>484</v>
      </c>
      <c r="B16" s="391" t="s">
        <v>485</v>
      </c>
      <c r="C16" s="391" t="s">
        <v>478</v>
      </c>
      <c r="D16" s="391" t="s">
        <v>457</v>
      </c>
      <c r="E16" s="391" t="s">
        <v>486</v>
      </c>
      <c r="F16" s="391" t="s">
        <v>239</v>
      </c>
      <c r="G16" s="391" t="s">
        <v>459</v>
      </c>
      <c r="H16" s="391" t="s">
        <v>480</v>
      </c>
      <c r="I16" s="392">
        <v>521</v>
      </c>
      <c r="J16" s="392">
        <v>375</v>
      </c>
      <c r="K16" s="392">
        <v>100</v>
      </c>
    </row>
    <row r="17" spans="1:11" ht="15" hidden="1">
      <c r="A17" s="46"/>
    </row>
    <row r="18" spans="1:11" ht="38.25" hidden="1" customHeight="1">
      <c r="A18" s="674" t="s">
        <v>492</v>
      </c>
      <c r="B18" s="675"/>
      <c r="C18" s="675"/>
      <c r="D18" s="675"/>
      <c r="E18" s="675"/>
      <c r="F18" s="675"/>
      <c r="G18" s="675"/>
      <c r="H18" s="675"/>
      <c r="I18" s="675"/>
      <c r="J18" s="675"/>
      <c r="K18" s="676"/>
    </row>
    <row r="19" spans="1:11" hidden="1">
      <c r="A19" s="385"/>
      <c r="B19" s="386"/>
      <c r="C19" s="386"/>
      <c r="D19" s="386"/>
      <c r="E19" s="386"/>
      <c r="F19" s="386"/>
      <c r="G19" s="386"/>
      <c r="H19" s="386"/>
      <c r="I19" s="387"/>
      <c r="J19" s="387"/>
      <c r="K19" s="388"/>
    </row>
    <row r="20" spans="1:11" ht="25.5" hidden="1">
      <c r="A20" s="389" t="s">
        <v>162</v>
      </c>
      <c r="B20" s="389" t="s">
        <v>163</v>
      </c>
      <c r="C20" s="389" t="s">
        <v>164</v>
      </c>
      <c r="D20" s="389" t="s">
        <v>165</v>
      </c>
      <c r="E20" s="389" t="s">
        <v>166</v>
      </c>
      <c r="F20" s="389" t="s">
        <v>167</v>
      </c>
      <c r="G20" s="389" t="s">
        <v>168</v>
      </c>
      <c r="H20" s="389" t="s">
        <v>169</v>
      </c>
      <c r="I20" s="389" t="s">
        <v>170</v>
      </c>
      <c r="J20" s="389" t="s">
        <v>180</v>
      </c>
      <c r="K20" s="389" t="s">
        <v>171</v>
      </c>
    </row>
    <row r="21" spans="1:11" s="45" customFormat="1" ht="146.25" hidden="1">
      <c r="A21" s="395" t="s">
        <v>493</v>
      </c>
      <c r="B21" s="395" t="s">
        <v>494</v>
      </c>
      <c r="C21" s="395" t="s">
        <v>495</v>
      </c>
      <c r="D21" s="395" t="s">
        <v>496</v>
      </c>
      <c r="E21" s="395" t="s">
        <v>497</v>
      </c>
      <c r="F21" s="395" t="s">
        <v>498</v>
      </c>
      <c r="G21" s="395" t="s">
        <v>499</v>
      </c>
      <c r="H21" s="395" t="s">
        <v>500</v>
      </c>
      <c r="I21" s="396"/>
      <c r="J21" s="395" t="s">
        <v>501</v>
      </c>
      <c r="K21" s="397"/>
    </row>
    <row r="22" spans="1:11" s="45" customFormat="1" ht="135" hidden="1">
      <c r="A22" s="398" t="s">
        <v>502</v>
      </c>
      <c r="B22" s="395" t="s">
        <v>503</v>
      </c>
      <c r="C22" s="395" t="s">
        <v>463</v>
      </c>
      <c r="D22" s="395" t="s">
        <v>496</v>
      </c>
      <c r="E22" s="395" t="s">
        <v>504</v>
      </c>
      <c r="F22" s="395" t="s">
        <v>498</v>
      </c>
      <c r="G22" s="395" t="s">
        <v>499</v>
      </c>
      <c r="H22" s="395" t="s">
        <v>500</v>
      </c>
      <c r="I22" s="399"/>
      <c r="J22" s="395" t="s">
        <v>505</v>
      </c>
      <c r="K22" s="400"/>
    </row>
    <row r="23" spans="1:11" ht="90" hidden="1">
      <c r="A23" s="398" t="s">
        <v>506</v>
      </c>
      <c r="B23" s="395" t="s">
        <v>507</v>
      </c>
      <c r="C23" s="395" t="s">
        <v>508</v>
      </c>
      <c r="D23" s="395" t="s">
        <v>509</v>
      </c>
      <c r="E23" s="395" t="s">
        <v>510</v>
      </c>
      <c r="F23" s="395" t="s">
        <v>511</v>
      </c>
      <c r="G23" s="395" t="s">
        <v>499</v>
      </c>
      <c r="H23" s="395" t="s">
        <v>500</v>
      </c>
      <c r="I23" s="399"/>
      <c r="J23" s="395" t="s">
        <v>512</v>
      </c>
      <c r="K23" s="400"/>
    </row>
    <row r="24" spans="1:11" ht="45" hidden="1">
      <c r="A24" s="398" t="s">
        <v>513</v>
      </c>
      <c r="B24" s="395" t="s">
        <v>514</v>
      </c>
      <c r="C24" s="395" t="s">
        <v>508</v>
      </c>
      <c r="D24" s="395" t="s">
        <v>509</v>
      </c>
      <c r="E24" s="395" t="s">
        <v>515</v>
      </c>
      <c r="F24" s="395" t="s">
        <v>498</v>
      </c>
      <c r="G24" s="395" t="s">
        <v>499</v>
      </c>
      <c r="H24" s="395" t="s">
        <v>500</v>
      </c>
      <c r="I24" s="399"/>
      <c r="J24" s="395" t="s">
        <v>516</v>
      </c>
      <c r="K24" s="400"/>
    </row>
    <row r="25" spans="1:11" ht="56.25" hidden="1">
      <c r="A25" s="398" t="s">
        <v>517</v>
      </c>
      <c r="B25" s="395" t="s">
        <v>518</v>
      </c>
      <c r="C25" s="395" t="s">
        <v>508</v>
      </c>
      <c r="D25" s="395" t="s">
        <v>509</v>
      </c>
      <c r="E25" s="395" t="s">
        <v>519</v>
      </c>
      <c r="F25" s="395" t="s">
        <v>498</v>
      </c>
      <c r="G25" s="395" t="s">
        <v>499</v>
      </c>
      <c r="H25" s="395" t="s">
        <v>500</v>
      </c>
      <c r="I25" s="399"/>
      <c r="J25" s="401">
        <v>1</v>
      </c>
      <c r="K25" s="400"/>
    </row>
    <row r="26" spans="1:11" ht="56.25" hidden="1">
      <c r="A26" s="398" t="s">
        <v>520</v>
      </c>
      <c r="B26" s="395" t="s">
        <v>521</v>
      </c>
      <c r="C26" s="395" t="s">
        <v>508</v>
      </c>
      <c r="D26" s="395" t="s">
        <v>509</v>
      </c>
      <c r="E26" s="395" t="s">
        <v>522</v>
      </c>
      <c r="F26" s="395" t="s">
        <v>498</v>
      </c>
      <c r="G26" s="395" t="s">
        <v>499</v>
      </c>
      <c r="H26" s="395" t="s">
        <v>500</v>
      </c>
      <c r="I26" s="399"/>
      <c r="J26" s="402">
        <v>1</v>
      </c>
      <c r="K26" s="400"/>
    </row>
    <row r="27" spans="1:11" ht="67.5" hidden="1">
      <c r="A27" s="403" t="s">
        <v>523</v>
      </c>
      <c r="B27" s="395" t="s">
        <v>524</v>
      </c>
      <c r="C27" s="395" t="s">
        <v>508</v>
      </c>
      <c r="D27" s="395" t="s">
        <v>509</v>
      </c>
      <c r="E27" s="403" t="s">
        <v>525</v>
      </c>
      <c r="F27" s="395" t="s">
        <v>498</v>
      </c>
      <c r="G27" s="395" t="s">
        <v>499</v>
      </c>
      <c r="H27" s="395" t="s">
        <v>500</v>
      </c>
      <c r="I27" s="400"/>
      <c r="J27" s="395" t="s">
        <v>512</v>
      </c>
      <c r="K27" s="400"/>
    </row>
    <row r="28" spans="1:11" ht="112.5" hidden="1">
      <c r="A28" s="398" t="s">
        <v>526</v>
      </c>
      <c r="B28" s="395" t="s">
        <v>527</v>
      </c>
      <c r="C28" s="395" t="s">
        <v>508</v>
      </c>
      <c r="D28" s="395" t="s">
        <v>509</v>
      </c>
      <c r="E28" s="395" t="s">
        <v>528</v>
      </c>
      <c r="F28" s="395" t="s">
        <v>498</v>
      </c>
      <c r="G28" s="395" t="s">
        <v>499</v>
      </c>
      <c r="H28" s="395" t="s">
        <v>500</v>
      </c>
      <c r="I28" s="399"/>
      <c r="J28" s="395" t="s">
        <v>512</v>
      </c>
      <c r="K28" s="400"/>
    </row>
    <row r="29" spans="1:11" ht="101.25" hidden="1">
      <c r="A29" s="398" t="s">
        <v>529</v>
      </c>
      <c r="B29" s="395" t="s">
        <v>530</v>
      </c>
      <c r="C29" s="395" t="s">
        <v>508</v>
      </c>
      <c r="D29" s="395" t="s">
        <v>509</v>
      </c>
      <c r="E29" s="395" t="s">
        <v>531</v>
      </c>
      <c r="F29" s="395" t="s">
        <v>498</v>
      </c>
      <c r="G29" s="395" t="s">
        <v>499</v>
      </c>
      <c r="H29" s="395" t="s">
        <v>500</v>
      </c>
      <c r="I29" s="399"/>
      <c r="J29" s="395" t="s">
        <v>512</v>
      </c>
      <c r="K29" s="400"/>
    </row>
    <row r="30" spans="1:11" ht="112.5" hidden="1">
      <c r="A30" s="398" t="s">
        <v>532</v>
      </c>
      <c r="B30" s="395" t="s">
        <v>533</v>
      </c>
      <c r="C30" s="395" t="s">
        <v>508</v>
      </c>
      <c r="D30" s="395" t="s">
        <v>509</v>
      </c>
      <c r="E30" s="395" t="s">
        <v>534</v>
      </c>
      <c r="F30" s="395" t="s">
        <v>498</v>
      </c>
      <c r="G30" s="395" t="s">
        <v>499</v>
      </c>
      <c r="H30" s="395" t="s">
        <v>500</v>
      </c>
      <c r="I30" s="399"/>
      <c r="J30" s="395" t="s">
        <v>505</v>
      </c>
      <c r="K30" s="400"/>
    </row>
    <row r="31" spans="1:11" ht="123.75" hidden="1">
      <c r="A31" s="398" t="s">
        <v>535</v>
      </c>
      <c r="B31" s="395" t="s">
        <v>536</v>
      </c>
      <c r="C31" s="395" t="s">
        <v>508</v>
      </c>
      <c r="D31" s="395" t="s">
        <v>509</v>
      </c>
      <c r="E31" s="395" t="s">
        <v>537</v>
      </c>
      <c r="F31" s="395" t="s">
        <v>498</v>
      </c>
      <c r="G31" s="395" t="s">
        <v>499</v>
      </c>
      <c r="H31" s="395" t="s">
        <v>500</v>
      </c>
      <c r="I31" s="399"/>
      <c r="J31" s="395" t="s">
        <v>505</v>
      </c>
      <c r="K31" s="400"/>
    </row>
    <row r="32" spans="1:11" ht="90" hidden="1">
      <c r="A32" s="398" t="s">
        <v>538</v>
      </c>
      <c r="B32" s="395" t="s">
        <v>539</v>
      </c>
      <c r="C32" s="395" t="s">
        <v>508</v>
      </c>
      <c r="D32" s="395" t="s">
        <v>509</v>
      </c>
      <c r="E32" s="395" t="s">
        <v>540</v>
      </c>
      <c r="F32" s="395" t="s">
        <v>498</v>
      </c>
      <c r="G32" s="395" t="s">
        <v>499</v>
      </c>
      <c r="H32" s="395" t="s">
        <v>500</v>
      </c>
      <c r="I32" s="399"/>
      <c r="J32" s="402">
        <v>1</v>
      </c>
      <c r="K32" s="400"/>
    </row>
    <row r="33" spans="1:11" ht="191.25" hidden="1">
      <c r="A33" s="398" t="s">
        <v>541</v>
      </c>
      <c r="B33" s="395" t="s">
        <v>542</v>
      </c>
      <c r="C33" s="395" t="s">
        <v>543</v>
      </c>
      <c r="D33" s="395" t="s">
        <v>509</v>
      </c>
      <c r="E33" s="395" t="s">
        <v>544</v>
      </c>
      <c r="F33" s="395" t="s">
        <v>511</v>
      </c>
      <c r="G33" s="395" t="s">
        <v>499</v>
      </c>
      <c r="H33" s="395" t="s">
        <v>500</v>
      </c>
      <c r="I33" s="399"/>
      <c r="J33" s="395" t="s">
        <v>505</v>
      </c>
      <c r="K33" s="400"/>
    </row>
    <row r="34" spans="1:11" ht="123.75" hidden="1">
      <c r="A34" s="398" t="s">
        <v>545</v>
      </c>
      <c r="B34" s="395" t="s">
        <v>546</v>
      </c>
      <c r="C34" s="395" t="s">
        <v>543</v>
      </c>
      <c r="D34" s="395" t="s">
        <v>509</v>
      </c>
      <c r="E34" s="395" t="s">
        <v>547</v>
      </c>
      <c r="F34" s="395" t="s">
        <v>548</v>
      </c>
      <c r="G34" s="395" t="s">
        <v>499</v>
      </c>
      <c r="H34" s="395" t="s">
        <v>500</v>
      </c>
      <c r="I34" s="399"/>
      <c r="J34" s="395" t="s">
        <v>549</v>
      </c>
      <c r="K34" s="400"/>
    </row>
    <row r="35" spans="1:11" ht="7.5" hidden="1" customHeight="1"/>
    <row r="36" spans="1:11" ht="19.5" hidden="1" customHeight="1"/>
    <row r="37" spans="1:11" ht="30.75" hidden="1" customHeight="1">
      <c r="A37" s="674" t="s">
        <v>550</v>
      </c>
      <c r="B37" s="675"/>
      <c r="C37" s="675"/>
      <c r="D37" s="675"/>
      <c r="E37" s="675"/>
      <c r="F37" s="675"/>
      <c r="G37" s="675"/>
      <c r="H37" s="675"/>
      <c r="I37" s="675"/>
      <c r="J37" s="675"/>
      <c r="K37" s="676"/>
    </row>
    <row r="38" spans="1:11" ht="25.5" hidden="1">
      <c r="A38" s="389" t="s">
        <v>162</v>
      </c>
      <c r="B38" s="389" t="s">
        <v>163</v>
      </c>
      <c r="C38" s="389" t="s">
        <v>164</v>
      </c>
      <c r="D38" s="389" t="s">
        <v>165</v>
      </c>
      <c r="E38" s="389" t="s">
        <v>166</v>
      </c>
      <c r="F38" s="389" t="s">
        <v>167</v>
      </c>
      <c r="G38" s="389" t="s">
        <v>168</v>
      </c>
      <c r="H38" s="389" t="s">
        <v>169</v>
      </c>
      <c r="I38" s="389" t="s">
        <v>170</v>
      </c>
      <c r="J38" s="389" t="s">
        <v>180</v>
      </c>
      <c r="K38" s="389" t="s">
        <v>171</v>
      </c>
    </row>
    <row r="39" spans="1:11" ht="211.5" hidden="1" customHeight="1">
      <c r="A39" s="398" t="s">
        <v>551</v>
      </c>
      <c r="B39" s="398" t="s">
        <v>552</v>
      </c>
      <c r="C39" s="398" t="s">
        <v>495</v>
      </c>
      <c r="D39" s="398" t="s">
        <v>553</v>
      </c>
      <c r="E39" s="398" t="s">
        <v>554</v>
      </c>
      <c r="F39" s="398" t="s">
        <v>511</v>
      </c>
      <c r="G39" s="398" t="s">
        <v>499</v>
      </c>
      <c r="H39" s="398" t="s">
        <v>500</v>
      </c>
      <c r="I39" s="398"/>
      <c r="J39" s="398" t="s">
        <v>512</v>
      </c>
      <c r="K39" s="400"/>
    </row>
    <row r="40" spans="1:11" ht="112.5" hidden="1">
      <c r="A40" s="398" t="s">
        <v>555</v>
      </c>
      <c r="B40" s="398" t="s">
        <v>556</v>
      </c>
      <c r="C40" s="398" t="s">
        <v>463</v>
      </c>
      <c r="D40" s="398" t="s">
        <v>553</v>
      </c>
      <c r="E40" s="398" t="s">
        <v>557</v>
      </c>
      <c r="F40" s="398" t="s">
        <v>498</v>
      </c>
      <c r="G40" s="398" t="s">
        <v>499</v>
      </c>
      <c r="H40" s="398" t="s">
        <v>500</v>
      </c>
      <c r="I40" s="398"/>
      <c r="J40" s="404">
        <v>1</v>
      </c>
      <c r="K40" s="400"/>
    </row>
    <row r="41" spans="1:11" ht="101.25" hidden="1">
      <c r="A41" s="398" t="s">
        <v>558</v>
      </c>
      <c r="B41" s="398" t="s">
        <v>559</v>
      </c>
      <c r="C41" s="398" t="s">
        <v>560</v>
      </c>
      <c r="D41" s="398" t="s">
        <v>509</v>
      </c>
      <c r="E41" s="398" t="s">
        <v>561</v>
      </c>
      <c r="F41" s="398" t="s">
        <v>498</v>
      </c>
      <c r="G41" s="398" t="s">
        <v>499</v>
      </c>
      <c r="H41" s="398" t="s">
        <v>500</v>
      </c>
      <c r="I41" s="398"/>
      <c r="J41" s="404">
        <v>1</v>
      </c>
      <c r="K41" s="400"/>
    </row>
    <row r="42" spans="1:11" ht="180" hidden="1">
      <c r="A42" s="403" t="s">
        <v>562</v>
      </c>
      <c r="B42" s="403" t="s">
        <v>563</v>
      </c>
      <c r="C42" s="452" t="s">
        <v>543</v>
      </c>
      <c r="D42" s="403" t="s">
        <v>509</v>
      </c>
      <c r="E42" s="403" t="s">
        <v>564</v>
      </c>
      <c r="F42" s="403" t="s">
        <v>498</v>
      </c>
      <c r="G42" s="403" t="s">
        <v>499</v>
      </c>
      <c r="H42" s="403" t="s">
        <v>500</v>
      </c>
      <c r="I42" s="403"/>
      <c r="J42" s="403" t="s">
        <v>565</v>
      </c>
      <c r="K42" s="400"/>
    </row>
    <row r="43" spans="1:11" ht="67.5" hidden="1">
      <c r="A43" s="403" t="s">
        <v>566</v>
      </c>
      <c r="B43" s="403" t="s">
        <v>567</v>
      </c>
      <c r="C43" s="452" t="s">
        <v>543</v>
      </c>
      <c r="D43" s="403" t="s">
        <v>509</v>
      </c>
      <c r="E43" s="403" t="s">
        <v>568</v>
      </c>
      <c r="F43" s="403" t="s">
        <v>498</v>
      </c>
      <c r="G43" s="403" t="s">
        <v>499</v>
      </c>
      <c r="H43" s="403" t="s">
        <v>500</v>
      </c>
      <c r="I43" s="403"/>
      <c r="J43" s="451">
        <v>1</v>
      </c>
      <c r="K43" s="400"/>
    </row>
    <row r="44" spans="1:11" ht="144" hidden="1" customHeight="1">
      <c r="A44" s="403" t="s">
        <v>569</v>
      </c>
      <c r="B44" s="403" t="s">
        <v>570</v>
      </c>
      <c r="C44" s="452" t="s">
        <v>543</v>
      </c>
      <c r="D44" s="403" t="s">
        <v>509</v>
      </c>
      <c r="E44" s="403" t="s">
        <v>571</v>
      </c>
      <c r="F44" s="403" t="s">
        <v>498</v>
      </c>
      <c r="G44" s="403" t="s">
        <v>499</v>
      </c>
      <c r="H44" s="403" t="s">
        <v>500</v>
      </c>
      <c r="I44" s="403"/>
      <c r="J44" s="403" t="s">
        <v>549</v>
      </c>
      <c r="K44" s="400"/>
    </row>
    <row r="45" spans="1:11" ht="45" hidden="1">
      <c r="A45" s="403" t="s">
        <v>572</v>
      </c>
      <c r="B45" s="403" t="s">
        <v>573</v>
      </c>
      <c r="C45" s="452" t="s">
        <v>543</v>
      </c>
      <c r="D45" s="403" t="s">
        <v>509</v>
      </c>
      <c r="E45" s="403" t="s">
        <v>574</v>
      </c>
      <c r="F45" s="403" t="s">
        <v>498</v>
      </c>
      <c r="G45" s="403" t="s">
        <v>499</v>
      </c>
      <c r="H45" s="403" t="s">
        <v>500</v>
      </c>
      <c r="I45" s="403"/>
      <c r="J45" s="451">
        <v>1</v>
      </c>
      <c r="K45" s="400"/>
    </row>
    <row r="46" spans="1:11" ht="112.5" hidden="1">
      <c r="A46" s="403" t="s">
        <v>575</v>
      </c>
      <c r="B46" s="403" t="s">
        <v>576</v>
      </c>
      <c r="C46" s="454" t="s">
        <v>543</v>
      </c>
      <c r="D46" s="403" t="s">
        <v>509</v>
      </c>
      <c r="E46" s="403" t="s">
        <v>577</v>
      </c>
      <c r="F46" s="403" t="s">
        <v>498</v>
      </c>
      <c r="G46" s="403" t="s">
        <v>499</v>
      </c>
      <c r="H46" s="403" t="s">
        <v>500</v>
      </c>
      <c r="I46" s="403"/>
      <c r="J46" s="403" t="s">
        <v>578</v>
      </c>
      <c r="K46" s="400"/>
    </row>
    <row r="47" spans="1:11" hidden="1"/>
    <row r="48" spans="1:11" hidden="1"/>
    <row r="49" spans="1:11" ht="26.25" hidden="1" customHeight="1">
      <c r="A49" s="674" t="s">
        <v>579</v>
      </c>
      <c r="B49" s="675"/>
      <c r="C49" s="675"/>
      <c r="D49" s="675"/>
      <c r="E49" s="675"/>
      <c r="F49" s="675"/>
      <c r="G49" s="675"/>
      <c r="H49" s="675"/>
      <c r="I49" s="675"/>
      <c r="J49" s="675"/>
      <c r="K49" s="676"/>
    </row>
    <row r="50" spans="1:11" ht="26.25" hidden="1" customHeight="1">
      <c r="A50" s="389" t="s">
        <v>162</v>
      </c>
      <c r="B50" s="389" t="s">
        <v>163</v>
      </c>
      <c r="C50" s="389" t="s">
        <v>164</v>
      </c>
      <c r="D50" s="389" t="s">
        <v>165</v>
      </c>
      <c r="E50" s="389" t="s">
        <v>166</v>
      </c>
      <c r="F50" s="389" t="s">
        <v>167</v>
      </c>
      <c r="G50" s="389" t="s">
        <v>168</v>
      </c>
      <c r="H50" s="389" t="s">
        <v>169</v>
      </c>
      <c r="I50" s="389" t="s">
        <v>170</v>
      </c>
      <c r="J50" s="389" t="s">
        <v>180</v>
      </c>
      <c r="K50" s="389" t="s">
        <v>171</v>
      </c>
    </row>
    <row r="51" spans="1:11" ht="87" hidden="1" customHeight="1">
      <c r="A51" s="398" t="s">
        <v>580</v>
      </c>
      <c r="B51" s="405" t="s">
        <v>581</v>
      </c>
      <c r="C51" s="398" t="s">
        <v>495</v>
      </c>
      <c r="D51" s="398" t="s">
        <v>553</v>
      </c>
      <c r="E51" s="398" t="s">
        <v>582</v>
      </c>
      <c r="F51" s="398" t="s">
        <v>498</v>
      </c>
      <c r="G51" s="398" t="s">
        <v>499</v>
      </c>
      <c r="H51" s="398" t="s">
        <v>500</v>
      </c>
      <c r="I51" s="398"/>
      <c r="J51" s="404">
        <v>1</v>
      </c>
      <c r="K51" s="400"/>
    </row>
    <row r="52" spans="1:11" ht="128.25" hidden="1" customHeight="1">
      <c r="A52" s="398" t="s">
        <v>583</v>
      </c>
      <c r="B52" s="405" t="s">
        <v>584</v>
      </c>
      <c r="C52" s="398" t="s">
        <v>463</v>
      </c>
      <c r="D52" s="398" t="s">
        <v>553</v>
      </c>
      <c r="E52" s="398" t="s">
        <v>585</v>
      </c>
      <c r="F52" s="398" t="s">
        <v>498</v>
      </c>
      <c r="G52" s="398" t="s">
        <v>499</v>
      </c>
      <c r="H52" s="398" t="s">
        <v>500</v>
      </c>
      <c r="I52" s="398"/>
      <c r="J52" s="398" t="s">
        <v>505</v>
      </c>
      <c r="K52" s="400"/>
    </row>
    <row r="53" spans="1:11" ht="88.5" hidden="1" customHeight="1">
      <c r="A53" s="398" t="s">
        <v>586</v>
      </c>
      <c r="B53" s="405" t="s">
        <v>587</v>
      </c>
      <c r="C53" s="398" t="s">
        <v>560</v>
      </c>
      <c r="D53" s="398" t="s">
        <v>509</v>
      </c>
      <c r="E53" s="398" t="s">
        <v>588</v>
      </c>
      <c r="F53" s="398" t="s">
        <v>498</v>
      </c>
      <c r="G53" s="398" t="s">
        <v>499</v>
      </c>
      <c r="H53" s="398" t="s">
        <v>500</v>
      </c>
      <c r="I53" s="398"/>
      <c r="J53" s="404">
        <v>1</v>
      </c>
      <c r="K53" s="400"/>
    </row>
    <row r="54" spans="1:11" ht="112.5" hidden="1" customHeight="1">
      <c r="A54" s="403" t="s">
        <v>589</v>
      </c>
      <c r="B54" s="410" t="s">
        <v>590</v>
      </c>
      <c r="C54" s="686" t="s">
        <v>543</v>
      </c>
      <c r="D54" s="403" t="s">
        <v>509</v>
      </c>
      <c r="E54" s="403" t="s">
        <v>591</v>
      </c>
      <c r="F54" s="403" t="s">
        <v>498</v>
      </c>
      <c r="G54" s="403" t="s">
        <v>499</v>
      </c>
      <c r="H54" s="403" t="s">
        <v>500</v>
      </c>
      <c r="I54" s="403"/>
      <c r="J54" s="451">
        <v>1</v>
      </c>
      <c r="K54" s="400"/>
    </row>
    <row r="55" spans="1:11" ht="128.25" hidden="1" customHeight="1">
      <c r="A55" s="403" t="s">
        <v>592</v>
      </c>
      <c r="B55" s="410" t="s">
        <v>593</v>
      </c>
      <c r="C55" s="686"/>
      <c r="D55" s="403" t="s">
        <v>509</v>
      </c>
      <c r="E55" s="403" t="s">
        <v>594</v>
      </c>
      <c r="F55" s="403" t="s">
        <v>498</v>
      </c>
      <c r="G55" s="403" t="s">
        <v>499</v>
      </c>
      <c r="H55" s="403" t="s">
        <v>500</v>
      </c>
      <c r="I55" s="403"/>
      <c r="J55" s="451">
        <v>1</v>
      </c>
      <c r="K55" s="400"/>
    </row>
    <row r="56" spans="1:11" hidden="1"/>
    <row r="57" spans="1:11" ht="26.25" hidden="1" customHeight="1">
      <c r="A57" s="674" t="s">
        <v>628</v>
      </c>
      <c r="B57" s="675"/>
      <c r="C57" s="675"/>
      <c r="D57" s="675"/>
      <c r="E57" s="675"/>
      <c r="F57" s="675"/>
      <c r="G57" s="675"/>
      <c r="H57" s="675"/>
      <c r="I57" s="675"/>
      <c r="J57" s="675"/>
      <c r="K57" s="676"/>
    </row>
    <row r="58" spans="1:11" ht="26.25" hidden="1" customHeight="1">
      <c r="A58" s="389" t="s">
        <v>162</v>
      </c>
      <c r="B58" s="389" t="s">
        <v>163</v>
      </c>
      <c r="C58" s="389" t="s">
        <v>164</v>
      </c>
      <c r="D58" s="389" t="s">
        <v>165</v>
      </c>
      <c r="E58" s="389" t="s">
        <v>166</v>
      </c>
      <c r="F58" s="389" t="s">
        <v>167</v>
      </c>
      <c r="G58" s="389" t="s">
        <v>168</v>
      </c>
      <c r="H58" s="389" t="s">
        <v>169</v>
      </c>
      <c r="I58" s="389" t="s">
        <v>170</v>
      </c>
      <c r="J58" s="389" t="s">
        <v>180</v>
      </c>
      <c r="K58" s="389" t="s">
        <v>171</v>
      </c>
    </row>
    <row r="59" spans="1:11" ht="101.25" hidden="1">
      <c r="A59" s="398" t="s">
        <v>597</v>
      </c>
      <c r="B59" s="398" t="s">
        <v>598</v>
      </c>
      <c r="C59" s="398" t="s">
        <v>495</v>
      </c>
      <c r="D59" s="398" t="s">
        <v>553</v>
      </c>
      <c r="E59" s="398" t="s">
        <v>599</v>
      </c>
      <c r="F59" s="398" t="s">
        <v>498</v>
      </c>
      <c r="G59" s="398" t="s">
        <v>499</v>
      </c>
      <c r="H59" s="398" t="s">
        <v>500</v>
      </c>
      <c r="I59" s="399"/>
      <c r="J59" s="398">
        <v>41</v>
      </c>
      <c r="K59" s="400"/>
    </row>
    <row r="60" spans="1:11" ht="135.75" hidden="1" customHeight="1">
      <c r="A60" s="398" t="s">
        <v>600</v>
      </c>
      <c r="B60" s="398" t="s">
        <v>601</v>
      </c>
      <c r="C60" s="398" t="s">
        <v>463</v>
      </c>
      <c r="D60" s="398" t="s">
        <v>553</v>
      </c>
      <c r="E60" s="398" t="s">
        <v>602</v>
      </c>
      <c r="F60" s="398" t="s">
        <v>498</v>
      </c>
      <c r="G60" s="398" t="s">
        <v>499</v>
      </c>
      <c r="H60" s="398" t="s">
        <v>603</v>
      </c>
      <c r="I60" s="399"/>
      <c r="J60" s="398">
        <v>41</v>
      </c>
      <c r="K60" s="400"/>
    </row>
    <row r="61" spans="1:11" ht="148.5" hidden="1" customHeight="1">
      <c r="A61" s="398" t="s">
        <v>604</v>
      </c>
      <c r="B61" s="398" t="s">
        <v>605</v>
      </c>
      <c r="C61" s="398" t="s">
        <v>560</v>
      </c>
      <c r="D61" s="398" t="s">
        <v>509</v>
      </c>
      <c r="E61" s="398" t="s">
        <v>606</v>
      </c>
      <c r="F61" s="398" t="s">
        <v>498</v>
      </c>
      <c r="G61" s="398" t="s">
        <v>499</v>
      </c>
      <c r="H61" s="398" t="s">
        <v>500</v>
      </c>
      <c r="I61" s="399"/>
      <c r="J61" s="398">
        <v>41</v>
      </c>
      <c r="K61" s="400"/>
    </row>
    <row r="62" spans="1:11" ht="142.5" hidden="1" customHeight="1">
      <c r="A62" s="398" t="s">
        <v>607</v>
      </c>
      <c r="B62" s="398" t="s">
        <v>608</v>
      </c>
      <c r="C62" s="452" t="s">
        <v>543</v>
      </c>
      <c r="D62" s="398" t="s">
        <v>509</v>
      </c>
      <c r="E62" s="398" t="s">
        <v>609</v>
      </c>
      <c r="F62" s="398" t="s">
        <v>498</v>
      </c>
      <c r="G62" s="398" t="s">
        <v>499</v>
      </c>
      <c r="H62" s="398" t="s">
        <v>500</v>
      </c>
      <c r="I62" s="399"/>
      <c r="J62" s="398">
        <v>41</v>
      </c>
      <c r="K62" s="400"/>
    </row>
    <row r="63" spans="1:11" ht="135" hidden="1">
      <c r="A63" s="398" t="s">
        <v>610</v>
      </c>
      <c r="B63" s="398" t="s">
        <v>611</v>
      </c>
      <c r="C63" s="452" t="s">
        <v>543</v>
      </c>
      <c r="D63" s="398" t="s">
        <v>509</v>
      </c>
      <c r="E63" s="398" t="s">
        <v>612</v>
      </c>
      <c r="F63" s="398" t="s">
        <v>498</v>
      </c>
      <c r="G63" s="398" t="s">
        <v>499</v>
      </c>
      <c r="H63" s="398" t="s">
        <v>500</v>
      </c>
      <c r="I63" s="399"/>
      <c r="J63" s="398">
        <v>20</v>
      </c>
      <c r="K63" s="400"/>
    </row>
    <row r="64" spans="1:11" ht="135" hidden="1">
      <c r="A64" s="398" t="s">
        <v>613</v>
      </c>
      <c r="B64" s="398" t="s">
        <v>614</v>
      </c>
      <c r="C64" s="452" t="s">
        <v>543</v>
      </c>
      <c r="D64" s="398" t="s">
        <v>509</v>
      </c>
      <c r="E64" s="398" t="s">
        <v>615</v>
      </c>
      <c r="F64" s="398" t="s">
        <v>498</v>
      </c>
      <c r="G64" s="398" t="s">
        <v>499</v>
      </c>
      <c r="H64" s="398" t="s">
        <v>500</v>
      </c>
      <c r="I64" s="399"/>
      <c r="J64" s="398">
        <v>100</v>
      </c>
      <c r="K64" s="400"/>
    </row>
    <row r="65" spans="1:11" ht="67.5" hidden="1">
      <c r="A65" s="398" t="s">
        <v>616</v>
      </c>
      <c r="B65" s="398" t="s">
        <v>617</v>
      </c>
      <c r="C65" s="452" t="s">
        <v>543</v>
      </c>
      <c r="D65" s="398" t="s">
        <v>509</v>
      </c>
      <c r="E65" s="398" t="s">
        <v>618</v>
      </c>
      <c r="F65" s="398" t="s">
        <v>548</v>
      </c>
      <c r="G65" s="398" t="s">
        <v>499</v>
      </c>
      <c r="H65" s="398" t="s">
        <v>500</v>
      </c>
      <c r="I65" s="399"/>
      <c r="J65" s="398">
        <v>51</v>
      </c>
      <c r="K65" s="400"/>
    </row>
    <row r="66" spans="1:11" ht="67.5" hidden="1">
      <c r="A66" s="398" t="s">
        <v>619</v>
      </c>
      <c r="B66" s="398" t="s">
        <v>620</v>
      </c>
      <c r="C66" s="453"/>
      <c r="D66" s="398" t="s">
        <v>509</v>
      </c>
      <c r="E66" s="398" t="s">
        <v>621</v>
      </c>
      <c r="F66" s="398" t="s">
        <v>498</v>
      </c>
      <c r="G66" s="398" t="s">
        <v>499</v>
      </c>
      <c r="H66" s="398" t="s">
        <v>500</v>
      </c>
      <c r="I66" s="399"/>
      <c r="J66" s="398"/>
      <c r="K66" s="400"/>
    </row>
    <row r="67" spans="1:11" ht="45" hidden="1">
      <c r="A67" s="398" t="s">
        <v>622</v>
      </c>
      <c r="B67" s="398" t="s">
        <v>573</v>
      </c>
      <c r="C67" s="452" t="s">
        <v>543</v>
      </c>
      <c r="D67" s="398" t="s">
        <v>509</v>
      </c>
      <c r="E67" s="398" t="s">
        <v>623</v>
      </c>
      <c r="F67" s="398" t="s">
        <v>498</v>
      </c>
      <c r="G67" s="398" t="s">
        <v>499</v>
      </c>
      <c r="H67" s="398" t="s">
        <v>500</v>
      </c>
      <c r="I67" s="399"/>
      <c r="J67" s="398">
        <v>47</v>
      </c>
      <c r="K67" s="400"/>
    </row>
    <row r="68" spans="1:11" ht="112.5" hidden="1">
      <c r="A68" s="398" t="s">
        <v>595</v>
      </c>
      <c r="B68" s="398" t="s">
        <v>576</v>
      </c>
      <c r="C68" s="452" t="s">
        <v>543</v>
      </c>
      <c r="D68" s="398" t="s">
        <v>509</v>
      </c>
      <c r="E68" s="398" t="s">
        <v>596</v>
      </c>
      <c r="F68" s="398" t="s">
        <v>498</v>
      </c>
      <c r="G68" s="398" t="s">
        <v>499</v>
      </c>
      <c r="H68" s="398" t="s">
        <v>624</v>
      </c>
      <c r="I68" s="399"/>
      <c r="J68" s="398">
        <v>2</v>
      </c>
      <c r="K68" s="400"/>
    </row>
    <row r="69" spans="1:11" ht="33.75" hidden="1">
      <c r="A69" s="398" t="s">
        <v>625</v>
      </c>
      <c r="B69" s="398" t="s">
        <v>626</v>
      </c>
      <c r="C69" s="452" t="s">
        <v>543</v>
      </c>
      <c r="D69" s="398" t="s">
        <v>509</v>
      </c>
      <c r="E69" s="398" t="s">
        <v>627</v>
      </c>
      <c r="F69" s="398" t="s">
        <v>498</v>
      </c>
      <c r="G69" s="398" t="s">
        <v>499</v>
      </c>
      <c r="H69" s="398" t="s">
        <v>500</v>
      </c>
      <c r="I69" s="399"/>
      <c r="J69" s="398">
        <v>51</v>
      </c>
      <c r="K69" s="400"/>
    </row>
    <row r="70" spans="1:11" hidden="1"/>
    <row r="71" spans="1:11" ht="23.25" customHeight="1">
      <c r="A71" s="674" t="s">
        <v>629</v>
      </c>
      <c r="B71" s="675"/>
      <c r="C71" s="675"/>
      <c r="D71" s="675"/>
      <c r="E71" s="675"/>
      <c r="F71" s="675"/>
      <c r="G71" s="675"/>
      <c r="H71" s="675"/>
      <c r="I71" s="675"/>
      <c r="J71" s="675"/>
      <c r="K71" s="676"/>
    </row>
    <row r="72" spans="1:11" ht="23.25" customHeight="1">
      <c r="A72" s="389" t="s">
        <v>162</v>
      </c>
      <c r="B72" s="389" t="s">
        <v>163</v>
      </c>
      <c r="C72" s="389" t="s">
        <v>164</v>
      </c>
      <c r="D72" s="389" t="s">
        <v>165</v>
      </c>
      <c r="E72" s="389" t="s">
        <v>166</v>
      </c>
      <c r="F72" s="389" t="s">
        <v>167</v>
      </c>
      <c r="G72" s="389" t="s">
        <v>168</v>
      </c>
      <c r="H72" s="389" t="s">
        <v>169</v>
      </c>
      <c r="I72" s="389" t="s">
        <v>170</v>
      </c>
      <c r="J72" s="389" t="s">
        <v>180</v>
      </c>
      <c r="K72" s="389" t="s">
        <v>171</v>
      </c>
    </row>
    <row r="73" spans="1:11" ht="90">
      <c r="A73" s="398" t="s">
        <v>630</v>
      </c>
      <c r="B73" s="398" t="s">
        <v>631</v>
      </c>
      <c r="C73" s="398" t="s">
        <v>495</v>
      </c>
      <c r="D73" s="398" t="s">
        <v>553</v>
      </c>
      <c r="E73" s="398" t="s">
        <v>632</v>
      </c>
      <c r="F73" s="398" t="s">
        <v>498</v>
      </c>
      <c r="G73" s="398" t="s">
        <v>499</v>
      </c>
      <c r="H73" s="398" t="s">
        <v>633</v>
      </c>
      <c r="I73" s="399"/>
      <c r="J73" s="398" t="s">
        <v>634</v>
      </c>
      <c r="K73" s="400"/>
    </row>
    <row r="74" spans="1:11" ht="56.25">
      <c r="A74" s="398" t="s">
        <v>635</v>
      </c>
      <c r="B74" s="398" t="s">
        <v>636</v>
      </c>
      <c r="C74" s="398" t="s">
        <v>463</v>
      </c>
      <c r="D74" s="398" t="s">
        <v>553</v>
      </c>
      <c r="E74" s="398" t="s">
        <v>637</v>
      </c>
      <c r="F74" s="398" t="s">
        <v>498</v>
      </c>
      <c r="G74" s="398" t="s">
        <v>499</v>
      </c>
      <c r="H74" s="398" t="s">
        <v>633</v>
      </c>
      <c r="I74" s="399"/>
      <c r="J74" s="398" t="s">
        <v>638</v>
      </c>
      <c r="K74" s="400"/>
    </row>
    <row r="75" spans="1:11" ht="112.5">
      <c r="A75" s="398" t="s">
        <v>639</v>
      </c>
      <c r="B75" s="398" t="s">
        <v>640</v>
      </c>
      <c r="C75" s="398" t="s">
        <v>560</v>
      </c>
      <c r="D75" s="398" t="s">
        <v>509</v>
      </c>
      <c r="E75" s="398" t="s">
        <v>641</v>
      </c>
      <c r="F75" s="398" t="s">
        <v>511</v>
      </c>
      <c r="G75" s="398" t="s">
        <v>499</v>
      </c>
      <c r="H75" s="398" t="s">
        <v>500</v>
      </c>
      <c r="I75" s="399"/>
      <c r="J75" s="398" t="s">
        <v>642</v>
      </c>
      <c r="K75" s="400"/>
    </row>
    <row r="76" spans="1:11" ht="90">
      <c r="A76" s="398" t="s">
        <v>643</v>
      </c>
      <c r="B76" s="398" t="s">
        <v>644</v>
      </c>
      <c r="C76" s="398" t="s">
        <v>560</v>
      </c>
      <c r="D76" s="398" t="s">
        <v>509</v>
      </c>
      <c r="E76" s="398" t="s">
        <v>645</v>
      </c>
      <c r="F76" s="398" t="s">
        <v>548</v>
      </c>
      <c r="G76" s="398" t="s">
        <v>499</v>
      </c>
      <c r="H76" s="398" t="s">
        <v>500</v>
      </c>
      <c r="I76" s="399"/>
      <c r="J76" s="398" t="s">
        <v>646</v>
      </c>
      <c r="K76" s="400"/>
    </row>
    <row r="77" spans="1:11" ht="101.25">
      <c r="A77" s="398" t="s">
        <v>647</v>
      </c>
      <c r="B77" s="398" t="s">
        <v>648</v>
      </c>
      <c r="C77" s="398" t="s">
        <v>560</v>
      </c>
      <c r="D77" s="398" t="s">
        <v>509</v>
      </c>
      <c r="E77" s="398" t="s">
        <v>649</v>
      </c>
      <c r="F77" s="398" t="s">
        <v>498</v>
      </c>
      <c r="G77" s="398" t="s">
        <v>499</v>
      </c>
      <c r="H77" s="398" t="s">
        <v>310</v>
      </c>
      <c r="I77" s="399"/>
      <c r="J77" s="398" t="s">
        <v>650</v>
      </c>
      <c r="K77" s="400"/>
    </row>
    <row r="78" spans="1:11" ht="78.75">
      <c r="A78" s="398" t="s">
        <v>651</v>
      </c>
      <c r="B78" s="398" t="s">
        <v>652</v>
      </c>
      <c r="C78" s="398" t="s">
        <v>543</v>
      </c>
      <c r="D78" s="398" t="s">
        <v>509</v>
      </c>
      <c r="E78" s="398" t="s">
        <v>653</v>
      </c>
      <c r="F78" s="398" t="s">
        <v>498</v>
      </c>
      <c r="G78" s="398" t="s">
        <v>499</v>
      </c>
      <c r="H78" s="398" t="s">
        <v>500</v>
      </c>
      <c r="I78" s="399"/>
      <c r="J78" s="398" t="s">
        <v>654</v>
      </c>
      <c r="K78" s="400"/>
    </row>
    <row r="79" spans="1:11" ht="112.5" hidden="1">
      <c r="A79" s="398" t="s">
        <v>595</v>
      </c>
      <c r="B79" s="398" t="s">
        <v>576</v>
      </c>
      <c r="C79" s="398" t="s">
        <v>543</v>
      </c>
      <c r="D79" s="398" t="s">
        <v>509</v>
      </c>
      <c r="E79" s="398" t="s">
        <v>655</v>
      </c>
      <c r="F79" s="398" t="s">
        <v>498</v>
      </c>
      <c r="G79" s="398" t="s">
        <v>499</v>
      </c>
      <c r="H79" s="398" t="s">
        <v>624</v>
      </c>
      <c r="I79" s="399"/>
      <c r="J79" s="398" t="s">
        <v>656</v>
      </c>
      <c r="K79" s="400"/>
    </row>
    <row r="81" spans="1:11" ht="23.25" customHeight="1">
      <c r="A81" s="674" t="s">
        <v>691</v>
      </c>
      <c r="B81" s="675"/>
      <c r="C81" s="675"/>
      <c r="D81" s="675"/>
      <c r="E81" s="675"/>
      <c r="F81" s="675"/>
      <c r="G81" s="675"/>
      <c r="H81" s="675"/>
      <c r="I81" s="675"/>
      <c r="J81" s="675"/>
      <c r="K81" s="676"/>
    </row>
    <row r="82" spans="1:11" hidden="1">
      <c r="A82" s="385"/>
      <c r="B82" s="386"/>
      <c r="C82" s="386"/>
      <c r="D82" s="386"/>
      <c r="E82" s="386"/>
      <c r="F82" s="386"/>
      <c r="G82" s="386"/>
      <c r="H82" s="386"/>
      <c r="I82" s="387"/>
      <c r="J82" s="387"/>
      <c r="K82" s="388"/>
    </row>
    <row r="83" spans="1:11" ht="25.5">
      <c r="A83" s="389" t="s">
        <v>162</v>
      </c>
      <c r="B83" s="389" t="s">
        <v>163</v>
      </c>
      <c r="C83" s="389" t="s">
        <v>164</v>
      </c>
      <c r="D83" s="389" t="s">
        <v>165</v>
      </c>
      <c r="E83" s="389" t="s">
        <v>166</v>
      </c>
      <c r="F83" s="389" t="s">
        <v>167</v>
      </c>
      <c r="G83" s="389" t="s">
        <v>168</v>
      </c>
      <c r="H83" s="389" t="s">
        <v>169</v>
      </c>
      <c r="I83" s="389" t="s">
        <v>170</v>
      </c>
      <c r="J83" s="389" t="s">
        <v>180</v>
      </c>
      <c r="K83" s="389" t="s">
        <v>171</v>
      </c>
    </row>
    <row r="84" spans="1:11">
      <c r="A84" s="390" t="s">
        <v>1</v>
      </c>
      <c r="B84" s="390" t="s">
        <v>2</v>
      </c>
      <c r="C84" s="390" t="s">
        <v>6</v>
      </c>
      <c r="D84" s="390" t="s">
        <v>3</v>
      </c>
      <c r="E84" s="390" t="s">
        <v>4</v>
      </c>
      <c r="F84" s="390" t="s">
        <v>5</v>
      </c>
      <c r="G84" s="390" t="s">
        <v>7</v>
      </c>
      <c r="H84" s="390" t="s">
        <v>8</v>
      </c>
      <c r="I84" s="390" t="s">
        <v>9</v>
      </c>
      <c r="J84" s="390" t="s">
        <v>10</v>
      </c>
      <c r="K84" s="390" t="s">
        <v>11</v>
      </c>
    </row>
    <row r="85" spans="1:11" ht="90">
      <c r="A85" s="395" t="s">
        <v>657</v>
      </c>
      <c r="B85" s="406" t="s">
        <v>658</v>
      </c>
      <c r="C85" s="406" t="s">
        <v>659</v>
      </c>
      <c r="D85" s="406" t="s">
        <v>660</v>
      </c>
      <c r="E85" s="396" t="s">
        <v>661</v>
      </c>
      <c r="F85" s="396" t="s">
        <v>498</v>
      </c>
      <c r="G85" s="406" t="s">
        <v>499</v>
      </c>
      <c r="H85" s="396" t="s">
        <v>500</v>
      </c>
      <c r="I85" s="396">
        <v>2018</v>
      </c>
      <c r="J85" s="396">
        <v>0</v>
      </c>
      <c r="K85" s="407">
        <v>0</v>
      </c>
    </row>
    <row r="86" spans="1:11" ht="78.75">
      <c r="A86" s="398" t="s">
        <v>662</v>
      </c>
      <c r="B86" s="405" t="s">
        <v>663</v>
      </c>
      <c r="C86" s="405" t="s">
        <v>664</v>
      </c>
      <c r="D86" s="405" t="s">
        <v>665</v>
      </c>
      <c r="E86" s="399" t="s">
        <v>666</v>
      </c>
      <c r="F86" s="399" t="s">
        <v>498</v>
      </c>
      <c r="G86" s="405" t="s">
        <v>499</v>
      </c>
      <c r="H86" s="399" t="s">
        <v>500</v>
      </c>
      <c r="I86" s="399">
        <v>2018</v>
      </c>
      <c r="J86" s="400">
        <v>0</v>
      </c>
      <c r="K86" s="400">
        <v>0</v>
      </c>
    </row>
    <row r="87" spans="1:11" ht="53.25" customHeight="1">
      <c r="A87" s="398" t="s">
        <v>667</v>
      </c>
      <c r="B87" s="405" t="s">
        <v>668</v>
      </c>
      <c r="C87" s="405" t="s">
        <v>664</v>
      </c>
      <c r="D87" s="405" t="s">
        <v>665</v>
      </c>
      <c r="E87" s="399" t="s">
        <v>669</v>
      </c>
      <c r="F87" s="399" t="s">
        <v>498</v>
      </c>
      <c r="G87" s="405" t="s">
        <v>499</v>
      </c>
      <c r="H87" s="399" t="s">
        <v>670</v>
      </c>
      <c r="I87" s="399">
        <v>2018</v>
      </c>
      <c r="J87" s="400">
        <v>0</v>
      </c>
      <c r="K87" s="400">
        <v>0</v>
      </c>
    </row>
    <row r="88" spans="1:11" ht="33.75">
      <c r="A88" s="398" t="s">
        <v>671</v>
      </c>
      <c r="B88" s="405" t="s">
        <v>672</v>
      </c>
      <c r="C88" s="405" t="s">
        <v>664</v>
      </c>
      <c r="D88" s="405" t="s">
        <v>665</v>
      </c>
      <c r="E88" s="399" t="s">
        <v>673</v>
      </c>
      <c r="F88" s="399" t="s">
        <v>498</v>
      </c>
      <c r="G88" s="405" t="s">
        <v>499</v>
      </c>
      <c r="H88" s="399" t="s">
        <v>500</v>
      </c>
      <c r="I88" s="399">
        <v>2018</v>
      </c>
      <c r="J88" s="400">
        <v>0</v>
      </c>
      <c r="K88" s="400">
        <v>0</v>
      </c>
    </row>
    <row r="89" spans="1:11" ht="56.25">
      <c r="A89" s="398" t="s">
        <v>674</v>
      </c>
      <c r="B89" s="405" t="s">
        <v>675</v>
      </c>
      <c r="C89" s="405" t="s">
        <v>659</v>
      </c>
      <c r="D89" s="405" t="s">
        <v>660</v>
      </c>
      <c r="E89" s="399" t="s">
        <v>676</v>
      </c>
      <c r="F89" s="399" t="s">
        <v>498</v>
      </c>
      <c r="G89" s="405" t="s">
        <v>499</v>
      </c>
      <c r="H89" s="399" t="s">
        <v>500</v>
      </c>
      <c r="I89" s="399">
        <v>2018</v>
      </c>
      <c r="J89" s="400">
        <v>0</v>
      </c>
      <c r="K89" s="400">
        <v>0</v>
      </c>
    </row>
    <row r="90" spans="1:11" ht="78.75">
      <c r="A90" s="398" t="s">
        <v>677</v>
      </c>
      <c r="B90" s="405" t="s">
        <v>678</v>
      </c>
      <c r="C90" s="405" t="s">
        <v>679</v>
      </c>
      <c r="D90" s="405" t="s">
        <v>665</v>
      </c>
      <c r="E90" s="399" t="s">
        <v>680</v>
      </c>
      <c r="F90" s="399" t="s">
        <v>498</v>
      </c>
      <c r="G90" s="405" t="s">
        <v>499</v>
      </c>
      <c r="H90" s="399" t="s">
        <v>500</v>
      </c>
      <c r="I90" s="399">
        <v>2018</v>
      </c>
      <c r="J90" s="400">
        <v>0</v>
      </c>
      <c r="K90" s="400">
        <v>0</v>
      </c>
    </row>
    <row r="91" spans="1:11" ht="56.25">
      <c r="A91" s="408" t="s">
        <v>681</v>
      </c>
      <c r="B91" s="409" t="s">
        <v>682</v>
      </c>
      <c r="C91" s="409" t="s">
        <v>664</v>
      </c>
      <c r="D91" s="409" t="s">
        <v>665</v>
      </c>
      <c r="E91" s="499" t="s">
        <v>683</v>
      </c>
      <c r="F91" s="499" t="s">
        <v>498</v>
      </c>
      <c r="G91" s="409" t="s">
        <v>499</v>
      </c>
      <c r="H91" s="499" t="s">
        <v>500</v>
      </c>
      <c r="I91" s="499">
        <v>2018</v>
      </c>
      <c r="J91" s="400">
        <v>0</v>
      </c>
      <c r="K91" s="400">
        <v>0</v>
      </c>
    </row>
    <row r="96" spans="1:11" ht="23.25" customHeight="1">
      <c r="A96" s="674" t="s">
        <v>698</v>
      </c>
      <c r="B96" s="675"/>
      <c r="C96" s="675"/>
      <c r="D96" s="675"/>
      <c r="E96" s="675"/>
      <c r="F96" s="675"/>
      <c r="G96" s="675"/>
      <c r="H96" s="675"/>
      <c r="I96" s="675"/>
      <c r="J96" s="675"/>
      <c r="K96" s="676"/>
    </row>
    <row r="97" spans="1:11" hidden="1">
      <c r="A97" s="385"/>
      <c r="B97" s="386"/>
      <c r="C97" s="386"/>
      <c r="D97" s="386"/>
      <c r="E97" s="386"/>
      <c r="F97" s="386"/>
      <c r="G97" s="386"/>
      <c r="H97" s="386"/>
      <c r="I97" s="387"/>
      <c r="J97" s="387"/>
      <c r="K97" s="388"/>
    </row>
    <row r="98" spans="1:11" ht="25.5">
      <c r="A98" s="389" t="s">
        <v>162</v>
      </c>
      <c r="B98" s="389" t="s">
        <v>163</v>
      </c>
      <c r="C98" s="389" t="s">
        <v>164</v>
      </c>
      <c r="D98" s="389" t="s">
        <v>165</v>
      </c>
      <c r="E98" s="389" t="s">
        <v>166</v>
      </c>
      <c r="F98" s="389" t="s">
        <v>167</v>
      </c>
      <c r="G98" s="389" t="s">
        <v>168</v>
      </c>
      <c r="H98" s="389" t="s">
        <v>169</v>
      </c>
      <c r="I98" s="389" t="s">
        <v>170</v>
      </c>
      <c r="J98" s="389" t="s">
        <v>180</v>
      </c>
      <c r="K98" s="389" t="s">
        <v>171</v>
      </c>
    </row>
    <row r="99" spans="1:11">
      <c r="A99" s="390" t="s">
        <v>1</v>
      </c>
      <c r="B99" s="390" t="s">
        <v>2</v>
      </c>
      <c r="C99" s="390" t="s">
        <v>6</v>
      </c>
      <c r="D99" s="390" t="s">
        <v>3</v>
      </c>
      <c r="E99" s="390" t="s">
        <v>4</v>
      </c>
      <c r="F99" s="390" t="s">
        <v>5</v>
      </c>
      <c r="G99" s="390" t="s">
        <v>7</v>
      </c>
      <c r="H99" s="390" t="s">
        <v>8</v>
      </c>
      <c r="I99" s="390" t="s">
        <v>9</v>
      </c>
      <c r="J99" s="390" t="s">
        <v>10</v>
      </c>
      <c r="K99" s="390" t="s">
        <v>11</v>
      </c>
    </row>
    <row r="100" spans="1:11" ht="67.5">
      <c r="A100" s="408" t="s">
        <v>699</v>
      </c>
      <c r="B100" s="411" t="s">
        <v>700</v>
      </c>
      <c r="C100" s="412" t="s">
        <v>495</v>
      </c>
      <c r="D100" s="413" t="s">
        <v>701</v>
      </c>
      <c r="E100" s="414" t="s">
        <v>702</v>
      </c>
      <c r="F100" s="412" t="s">
        <v>498</v>
      </c>
      <c r="G100" s="412" t="s">
        <v>703</v>
      </c>
      <c r="H100" s="415" t="s">
        <v>228</v>
      </c>
      <c r="I100" s="416">
        <v>463</v>
      </c>
      <c r="J100" s="416">
        <v>0</v>
      </c>
      <c r="K100" s="417" t="s">
        <v>704</v>
      </c>
    </row>
    <row r="101" spans="1:11" ht="67.5">
      <c r="A101" s="408" t="s">
        <v>705</v>
      </c>
      <c r="B101" s="411" t="s">
        <v>706</v>
      </c>
      <c r="C101" s="412" t="s">
        <v>707</v>
      </c>
      <c r="D101" s="413" t="s">
        <v>701</v>
      </c>
      <c r="E101" s="414" t="s">
        <v>708</v>
      </c>
      <c r="F101" s="412" t="s">
        <v>498</v>
      </c>
      <c r="G101" s="412" t="s">
        <v>703</v>
      </c>
      <c r="H101" s="415" t="s">
        <v>228</v>
      </c>
      <c r="I101" s="416">
        <v>463</v>
      </c>
      <c r="J101" s="416">
        <v>511</v>
      </c>
      <c r="K101" s="417" t="s">
        <v>704</v>
      </c>
    </row>
    <row r="102" spans="1:11" ht="67.5">
      <c r="A102" s="398" t="s">
        <v>709</v>
      </c>
      <c r="B102" s="411" t="s">
        <v>710</v>
      </c>
      <c r="C102" s="418" t="s">
        <v>508</v>
      </c>
      <c r="D102" s="413" t="s">
        <v>701</v>
      </c>
      <c r="E102" s="419" t="s">
        <v>711</v>
      </c>
      <c r="F102" s="418" t="s">
        <v>498</v>
      </c>
      <c r="G102" s="412" t="s">
        <v>703</v>
      </c>
      <c r="H102" s="415" t="s">
        <v>228</v>
      </c>
      <c r="I102" s="416">
        <v>3200</v>
      </c>
      <c r="J102" s="420">
        <v>1080</v>
      </c>
      <c r="K102" s="417" t="s">
        <v>704</v>
      </c>
    </row>
    <row r="103" spans="1:11" ht="67.5">
      <c r="A103" s="398" t="s">
        <v>712</v>
      </c>
      <c r="B103" s="414" t="s">
        <v>713</v>
      </c>
      <c r="C103" s="418" t="s">
        <v>508</v>
      </c>
      <c r="D103" s="413" t="s">
        <v>701</v>
      </c>
      <c r="E103" s="414" t="s">
        <v>714</v>
      </c>
      <c r="F103" s="421" t="s">
        <v>498</v>
      </c>
      <c r="G103" s="412" t="s">
        <v>703</v>
      </c>
      <c r="H103" s="415" t="s">
        <v>228</v>
      </c>
      <c r="I103" s="416">
        <v>105</v>
      </c>
      <c r="J103" s="416">
        <v>120</v>
      </c>
      <c r="K103" s="417" t="s">
        <v>704</v>
      </c>
    </row>
    <row r="104" spans="1:11" ht="78.75">
      <c r="A104" s="398" t="s">
        <v>715</v>
      </c>
      <c r="B104" s="414" t="s">
        <v>713</v>
      </c>
      <c r="C104" s="418" t="s">
        <v>508</v>
      </c>
      <c r="D104" s="413" t="s">
        <v>701</v>
      </c>
      <c r="E104" s="422" t="s">
        <v>716</v>
      </c>
      <c r="F104" s="423" t="s">
        <v>498</v>
      </c>
      <c r="G104" s="412" t="s">
        <v>703</v>
      </c>
      <c r="H104" s="415" t="s">
        <v>228</v>
      </c>
      <c r="I104" s="416">
        <v>24</v>
      </c>
      <c r="J104" s="416">
        <v>24</v>
      </c>
      <c r="K104" s="417" t="s">
        <v>704</v>
      </c>
    </row>
    <row r="105" spans="1:11" ht="67.5">
      <c r="A105" s="398" t="s">
        <v>717</v>
      </c>
      <c r="B105" s="414" t="s">
        <v>718</v>
      </c>
      <c r="C105" s="418" t="s">
        <v>508</v>
      </c>
      <c r="D105" s="413" t="s">
        <v>701</v>
      </c>
      <c r="E105" s="424" t="s">
        <v>719</v>
      </c>
      <c r="F105" s="412" t="s">
        <v>498</v>
      </c>
      <c r="G105" s="412" t="s">
        <v>703</v>
      </c>
      <c r="H105" s="415" t="s">
        <v>228</v>
      </c>
      <c r="I105" s="416">
        <v>3400</v>
      </c>
      <c r="J105" s="420">
        <v>2600</v>
      </c>
      <c r="K105" s="417" t="s">
        <v>704</v>
      </c>
    </row>
    <row r="106" spans="1:11" ht="45">
      <c r="A106" s="425" t="s">
        <v>720</v>
      </c>
      <c r="B106" s="426" t="s">
        <v>721</v>
      </c>
      <c r="C106" s="427" t="s">
        <v>508</v>
      </c>
      <c r="D106" s="500" t="s">
        <v>701</v>
      </c>
      <c r="E106" s="428" t="s">
        <v>722</v>
      </c>
      <c r="F106" s="429" t="s">
        <v>498</v>
      </c>
      <c r="G106" s="430" t="s">
        <v>703</v>
      </c>
      <c r="H106" s="431" t="s">
        <v>723</v>
      </c>
      <c r="I106" s="417">
        <v>8500</v>
      </c>
      <c r="J106" s="432">
        <v>5500</v>
      </c>
      <c r="K106" s="417" t="s">
        <v>704</v>
      </c>
    </row>
    <row r="107" spans="1:11" ht="78.75" hidden="1">
      <c r="A107" s="414" t="s">
        <v>724</v>
      </c>
      <c r="B107" s="433" t="s">
        <v>725</v>
      </c>
      <c r="C107" s="418" t="s">
        <v>508</v>
      </c>
      <c r="D107" s="413" t="s">
        <v>701</v>
      </c>
      <c r="E107" s="414" t="s">
        <v>726</v>
      </c>
      <c r="F107" s="412" t="s">
        <v>498</v>
      </c>
      <c r="G107" s="418" t="s">
        <v>703</v>
      </c>
      <c r="H107" s="434" t="s">
        <v>727</v>
      </c>
      <c r="I107" s="417">
        <v>47</v>
      </c>
      <c r="J107" s="417">
        <v>500</v>
      </c>
      <c r="K107" s="417" t="s">
        <v>704</v>
      </c>
    </row>
    <row r="108" spans="1:11" ht="180" hidden="1">
      <c r="A108" s="435" t="s">
        <v>728</v>
      </c>
      <c r="B108" s="435" t="s">
        <v>729</v>
      </c>
      <c r="C108" s="436" t="s">
        <v>543</v>
      </c>
      <c r="D108" s="413" t="s">
        <v>701</v>
      </c>
      <c r="E108" s="437" t="s">
        <v>730</v>
      </c>
      <c r="F108" s="438" t="s">
        <v>548</v>
      </c>
      <c r="G108" s="418" t="s">
        <v>703</v>
      </c>
      <c r="H108" s="434" t="s">
        <v>310</v>
      </c>
      <c r="I108" s="431">
        <v>832</v>
      </c>
      <c r="J108" s="431">
        <v>0</v>
      </c>
      <c r="K108" s="417" t="s">
        <v>704</v>
      </c>
    </row>
    <row r="110" spans="1:11" ht="24" customHeight="1">
      <c r="A110" s="674" t="s">
        <v>763</v>
      </c>
      <c r="B110" s="675"/>
      <c r="C110" s="675"/>
      <c r="D110" s="675"/>
      <c r="E110" s="675"/>
      <c r="F110" s="675"/>
      <c r="G110" s="675"/>
      <c r="H110" s="675"/>
      <c r="I110" s="675"/>
      <c r="J110" s="675"/>
      <c r="K110" s="676"/>
    </row>
    <row r="111" spans="1:11" hidden="1">
      <c r="A111" s="385"/>
      <c r="B111" s="386"/>
      <c r="C111" s="386"/>
      <c r="D111" s="386"/>
      <c r="E111" s="386"/>
      <c r="F111" s="386"/>
      <c r="G111" s="386"/>
      <c r="H111" s="386"/>
      <c r="I111" s="387"/>
      <c r="J111" s="387"/>
      <c r="K111" s="388"/>
    </row>
    <row r="112" spans="1:11" ht="38.25">
      <c r="A112" s="389" t="s">
        <v>731</v>
      </c>
      <c r="B112" s="389" t="s">
        <v>732</v>
      </c>
      <c r="C112" s="389" t="s">
        <v>733</v>
      </c>
      <c r="D112" s="389" t="s">
        <v>734</v>
      </c>
      <c r="E112" s="389" t="s">
        <v>735</v>
      </c>
      <c r="F112" s="389" t="s">
        <v>736</v>
      </c>
      <c r="G112" s="389" t="s">
        <v>737</v>
      </c>
      <c r="H112" s="389" t="s">
        <v>738</v>
      </c>
      <c r="I112" s="389" t="s">
        <v>739</v>
      </c>
      <c r="J112" s="389" t="s">
        <v>740</v>
      </c>
      <c r="K112" s="389" t="s">
        <v>741</v>
      </c>
    </row>
    <row r="113" spans="1:11" ht="78.75">
      <c r="A113" s="439" t="s">
        <v>742</v>
      </c>
      <c r="B113" s="439" t="s">
        <v>743</v>
      </c>
      <c r="C113" s="412" t="s">
        <v>495</v>
      </c>
      <c r="D113" s="415" t="s">
        <v>660</v>
      </c>
      <c r="E113" s="414" t="s">
        <v>744</v>
      </c>
      <c r="F113" s="412" t="s">
        <v>498</v>
      </c>
      <c r="G113" s="412" t="s">
        <v>703</v>
      </c>
      <c r="H113" s="415" t="s">
        <v>228</v>
      </c>
      <c r="I113" s="415">
        <v>24</v>
      </c>
      <c r="J113" s="415">
        <v>500</v>
      </c>
      <c r="K113" s="417" t="s">
        <v>704</v>
      </c>
    </row>
    <row r="114" spans="1:11" ht="56.25">
      <c r="A114" s="439" t="s">
        <v>745</v>
      </c>
      <c r="B114" s="440" t="s">
        <v>746</v>
      </c>
      <c r="C114" s="412" t="s">
        <v>707</v>
      </c>
      <c r="D114" s="413" t="s">
        <v>701</v>
      </c>
      <c r="E114" s="414" t="s">
        <v>747</v>
      </c>
      <c r="F114" s="412" t="s">
        <v>498</v>
      </c>
      <c r="G114" s="412" t="s">
        <v>703</v>
      </c>
      <c r="H114" s="415" t="s">
        <v>228</v>
      </c>
      <c r="I114" s="415">
        <v>24</v>
      </c>
      <c r="J114" s="415">
        <v>40</v>
      </c>
      <c r="K114" s="417" t="s">
        <v>704</v>
      </c>
    </row>
    <row r="115" spans="1:11" ht="78.75">
      <c r="A115" s="439" t="s">
        <v>748</v>
      </c>
      <c r="B115" s="440" t="s">
        <v>749</v>
      </c>
      <c r="C115" s="418" t="s">
        <v>508</v>
      </c>
      <c r="D115" s="413" t="s">
        <v>701</v>
      </c>
      <c r="E115" s="419" t="s">
        <v>750</v>
      </c>
      <c r="F115" s="418" t="s">
        <v>498</v>
      </c>
      <c r="G115" s="412" t="s">
        <v>703</v>
      </c>
      <c r="H115" s="415" t="s">
        <v>228</v>
      </c>
      <c r="I115" s="415">
        <v>24</v>
      </c>
      <c r="J115" s="415">
        <v>500</v>
      </c>
      <c r="K115" s="417" t="s">
        <v>704</v>
      </c>
    </row>
    <row r="116" spans="1:11" ht="45">
      <c r="A116" s="439" t="s">
        <v>751</v>
      </c>
      <c r="B116" s="439" t="s">
        <v>752</v>
      </c>
      <c r="C116" s="418" t="s">
        <v>508</v>
      </c>
      <c r="D116" s="413" t="s">
        <v>701</v>
      </c>
      <c r="E116" s="414" t="s">
        <v>753</v>
      </c>
      <c r="F116" s="412" t="s">
        <v>498</v>
      </c>
      <c r="G116" s="412" t="s">
        <v>703</v>
      </c>
      <c r="H116" s="415" t="s">
        <v>228</v>
      </c>
      <c r="I116" s="415">
        <v>6</v>
      </c>
      <c r="J116" s="415">
        <v>500</v>
      </c>
      <c r="K116" s="417" t="s">
        <v>704</v>
      </c>
    </row>
    <row r="117" spans="1:11" ht="78.75">
      <c r="A117" s="439" t="s">
        <v>754</v>
      </c>
      <c r="B117" s="441" t="s">
        <v>755</v>
      </c>
      <c r="C117" s="442" t="s">
        <v>543</v>
      </c>
      <c r="D117" s="413" t="s">
        <v>701</v>
      </c>
      <c r="E117" s="439" t="s">
        <v>756</v>
      </c>
      <c r="F117" s="443" t="s">
        <v>498</v>
      </c>
      <c r="G117" s="444" t="s">
        <v>703</v>
      </c>
      <c r="H117" s="445" t="s">
        <v>727</v>
      </c>
      <c r="I117" s="445">
        <v>48</v>
      </c>
      <c r="J117" s="445">
        <v>40</v>
      </c>
      <c r="K117" s="417" t="s">
        <v>704</v>
      </c>
    </row>
    <row r="118" spans="1:11" ht="67.5">
      <c r="A118" s="439" t="s">
        <v>757</v>
      </c>
      <c r="B118" s="439" t="s">
        <v>758</v>
      </c>
      <c r="C118" s="442" t="s">
        <v>543</v>
      </c>
      <c r="D118" s="446" t="s">
        <v>701</v>
      </c>
      <c r="E118" s="439" t="s">
        <v>759</v>
      </c>
      <c r="F118" s="444" t="s">
        <v>498</v>
      </c>
      <c r="G118" s="444" t="s">
        <v>703</v>
      </c>
      <c r="H118" s="445" t="s">
        <v>310</v>
      </c>
      <c r="I118" s="445">
        <v>36</v>
      </c>
      <c r="J118" s="445">
        <v>40</v>
      </c>
      <c r="K118" s="417" t="s">
        <v>704</v>
      </c>
    </row>
    <row r="119" spans="1:11" ht="56.25">
      <c r="A119" s="439" t="s">
        <v>760</v>
      </c>
      <c r="B119" s="439" t="s">
        <v>761</v>
      </c>
      <c r="C119" s="442" t="s">
        <v>543</v>
      </c>
      <c r="D119" s="444" t="s">
        <v>701</v>
      </c>
      <c r="E119" s="439" t="s">
        <v>762</v>
      </c>
      <c r="F119" s="442" t="s">
        <v>548</v>
      </c>
      <c r="G119" s="444" t="s">
        <v>703</v>
      </c>
      <c r="H119" s="444" t="s">
        <v>310</v>
      </c>
      <c r="I119" s="445">
        <v>96</v>
      </c>
      <c r="J119" s="445">
        <v>0</v>
      </c>
      <c r="K119" s="417" t="s">
        <v>704</v>
      </c>
    </row>
    <row r="120" spans="1:11" ht="24.75" customHeight="1">
      <c r="A120" s="441"/>
      <c r="B120" s="486"/>
      <c r="C120" s="487"/>
      <c r="D120" s="488"/>
      <c r="E120" s="486"/>
      <c r="F120" s="487"/>
      <c r="G120" s="488"/>
      <c r="H120" s="488"/>
      <c r="I120" s="489"/>
      <c r="J120" s="489"/>
      <c r="K120" s="490"/>
    </row>
    <row r="121" spans="1:11" ht="25.5" customHeight="1">
      <c r="A121" s="674" t="s">
        <v>834</v>
      </c>
      <c r="B121" s="675"/>
      <c r="C121" s="675"/>
      <c r="D121" s="675"/>
      <c r="E121" s="675"/>
      <c r="F121" s="675"/>
      <c r="G121" s="675"/>
      <c r="H121" s="675"/>
      <c r="I121" s="675"/>
      <c r="J121" s="675"/>
      <c r="K121" s="676"/>
    </row>
    <row r="122" spans="1:11" ht="25.5" customHeight="1">
      <c r="A122" s="497"/>
      <c r="B122" s="498"/>
      <c r="C122" s="498"/>
      <c r="D122" s="498"/>
      <c r="E122" s="498"/>
      <c r="F122" s="498"/>
      <c r="G122" s="498"/>
      <c r="H122" s="498"/>
      <c r="I122" s="498"/>
      <c r="J122" s="479"/>
      <c r="K122" s="480"/>
    </row>
    <row r="123" spans="1:11" ht="90">
      <c r="A123" s="398" t="s">
        <v>684</v>
      </c>
      <c r="B123" s="405" t="s">
        <v>685</v>
      </c>
      <c r="C123" s="405" t="s">
        <v>679</v>
      </c>
      <c r="D123" s="405" t="s">
        <v>665</v>
      </c>
      <c r="E123" s="399" t="s">
        <v>686</v>
      </c>
      <c r="F123" s="399" t="s">
        <v>498</v>
      </c>
      <c r="G123" s="405" t="s">
        <v>499</v>
      </c>
      <c r="H123" s="399" t="s">
        <v>500</v>
      </c>
      <c r="I123" s="399">
        <v>2018</v>
      </c>
      <c r="J123" s="400">
        <v>0</v>
      </c>
      <c r="K123" s="400">
        <v>0</v>
      </c>
    </row>
    <row r="124" spans="1:11" ht="80.25" customHeight="1">
      <c r="A124" s="408" t="s">
        <v>687</v>
      </c>
      <c r="B124" s="409" t="s">
        <v>688</v>
      </c>
      <c r="C124" s="409" t="s">
        <v>664</v>
      </c>
      <c r="D124" s="410" t="s">
        <v>665</v>
      </c>
      <c r="E124" s="400" t="s">
        <v>689</v>
      </c>
      <c r="F124" s="400" t="s">
        <v>498</v>
      </c>
      <c r="G124" s="410" t="s">
        <v>499</v>
      </c>
      <c r="H124" s="400" t="s">
        <v>690</v>
      </c>
      <c r="I124" s="400">
        <v>2018</v>
      </c>
      <c r="J124" s="400">
        <v>0</v>
      </c>
      <c r="K124" s="400">
        <v>0</v>
      </c>
    </row>
  </sheetData>
  <mergeCells count="14">
    <mergeCell ref="A121:K121"/>
    <mergeCell ref="A6:K6"/>
    <mergeCell ref="A4:K4"/>
    <mergeCell ref="A3:K3"/>
    <mergeCell ref="A1:K1"/>
    <mergeCell ref="A18:K18"/>
    <mergeCell ref="A71:K71"/>
    <mergeCell ref="A81:K81"/>
    <mergeCell ref="A96:K96"/>
    <mergeCell ref="A110:K110"/>
    <mergeCell ref="A37:K37"/>
    <mergeCell ref="A49:K49"/>
    <mergeCell ref="C54:C55"/>
    <mergeCell ref="A57:K57"/>
  </mergeCells>
  <phoneticPr fontId="0" type="noConversion"/>
  <conditionalFormatting sqref="A4:A5">
    <cfRule type="cellIs" dxfId="10" priority="1" stopIfTrue="1" operator="equal">
      <formula>"VAYA A LA HOJA INICIO Y SELECIONE EL PERIODO CORRESPONDIENTE A ESTE INFORME"</formula>
    </cfRule>
  </conditionalFormatting>
  <printOptions horizontalCentered="1"/>
  <pageMargins left="0.39370078740157483" right="0.39370078740157483" top="1.3779527559055118" bottom="0.47244094488188981" header="0.39370078740157483" footer="0.19685039370078741"/>
  <pageSetup scale="61" fitToHeight="0" orientation="landscape" r:id="rId1"/>
  <headerFooter scaleWithDoc="0">
    <oddHeader>&amp;C&amp;G</oddHeader>
    <oddFooter>&amp;C&amp;G</oddFooter>
  </headerFooter>
  <rowBreaks count="4" manualBreakCount="4">
    <brk id="78" max="10" man="1"/>
    <brk id="94" max="10" man="1"/>
    <brk id="106" max="10" man="1"/>
    <brk id="119" max="10" man="1"/>
  </rowBreaks>
  <drawing r:id="rId2"/>
  <legacyDrawingHF r:id="rId3"/>
</worksheet>
</file>

<file path=xl/worksheets/sheet13.xml><?xml version="1.0" encoding="utf-8"?>
<worksheet xmlns="http://schemas.openxmlformats.org/spreadsheetml/2006/main" xmlns:r="http://schemas.openxmlformats.org/officeDocument/2006/relationships">
  <dimension ref="A1:J51"/>
  <sheetViews>
    <sheetView showGridLines="0" view="pageBreakPreview" topLeftCell="C1" zoomScaleSheetLayoutView="100" workbookViewId="0">
      <selection activeCell="J12" sqref="J12"/>
    </sheetView>
  </sheetViews>
  <sheetFormatPr baseColWidth="10" defaultColWidth="11.42578125" defaultRowHeight="13.5"/>
  <cols>
    <col min="1" max="1" width="0" style="1" hidden="1" customWidth="1"/>
    <col min="2" max="2" width="5.140625" style="1" customWidth="1"/>
    <col min="3" max="3" width="35.85546875" style="1" customWidth="1"/>
    <col min="4" max="4" width="16.140625" style="1" customWidth="1"/>
    <col min="5" max="5" width="20.85546875" style="1" customWidth="1"/>
    <col min="6" max="6" width="19" style="1" customWidth="1"/>
    <col min="7" max="7" width="15.85546875" style="1" customWidth="1"/>
    <col min="8" max="8" width="45.85546875" style="1" customWidth="1"/>
    <col min="9" max="9" width="23.7109375" style="1" customWidth="1"/>
    <col min="10" max="10" width="18.28515625" style="1" bestFit="1" customWidth="1"/>
    <col min="11" max="16384" width="11.42578125" style="1"/>
  </cols>
  <sheetData>
    <row r="1" spans="1:10" ht="35.1" customHeight="1">
      <c r="C1" s="518" t="s">
        <v>73</v>
      </c>
      <c r="D1" s="519"/>
      <c r="E1" s="519"/>
      <c r="F1" s="519"/>
      <c r="G1" s="519"/>
      <c r="H1" s="520"/>
    </row>
    <row r="2" spans="1:10" ht="5.25" customHeight="1"/>
    <row r="3" spans="1:10" ht="20.100000000000001" customHeight="1">
      <c r="C3" s="521" t="str">
        <f>Caratula!A13</f>
        <v>UNIDAD RESPONSABLE DEL GASTO:  35 C0 01 SECRETARÍA DE DESARROLLO RURAL Y EQUIDAD PARA LAS COMUNIDADES</v>
      </c>
      <c r="D3" s="522"/>
      <c r="E3" s="522"/>
      <c r="F3" s="522"/>
      <c r="G3" s="522"/>
      <c r="H3" s="523"/>
    </row>
    <row r="4" spans="1:10" ht="20.100000000000001" customHeight="1">
      <c r="C4" s="521" t="str">
        <f>Caratula!A24</f>
        <v>PERÍODO: ENERO - SEPTIEMBRE 2018</v>
      </c>
      <c r="D4" s="522"/>
      <c r="E4" s="522"/>
      <c r="F4" s="522"/>
      <c r="G4" s="522"/>
      <c r="H4" s="523"/>
    </row>
    <row r="5" spans="1:10" ht="35.1" customHeight="1">
      <c r="C5" s="693" t="s">
        <v>108</v>
      </c>
      <c r="D5" s="694"/>
      <c r="E5" s="694"/>
      <c r="F5" s="694"/>
      <c r="G5" s="694"/>
      <c r="H5" s="695"/>
      <c r="I5" s="3"/>
    </row>
    <row r="6" spans="1:10" ht="35.1" customHeight="1">
      <c r="C6" s="118" t="s">
        <v>83</v>
      </c>
      <c r="D6" s="699" t="s">
        <v>27</v>
      </c>
      <c r="E6" s="700"/>
      <c r="F6" s="514" t="s">
        <v>84</v>
      </c>
      <c r="G6" s="700"/>
      <c r="H6" s="9" t="s">
        <v>85</v>
      </c>
    </row>
    <row r="7" spans="1:10" ht="18" customHeight="1">
      <c r="C7" s="301">
        <v>245714170</v>
      </c>
      <c r="D7" s="701">
        <v>515119686.05000001</v>
      </c>
      <c r="E7" s="702"/>
      <c r="F7" s="701">
        <f>+D7-C7</f>
        <v>269405516.05000001</v>
      </c>
      <c r="G7" s="702"/>
      <c r="H7" s="76">
        <f>+((D7/C7)-1)*100</f>
        <v>109.64183142144388</v>
      </c>
      <c r="I7" s="491"/>
      <c r="J7" s="492"/>
    </row>
    <row r="8" spans="1:10" ht="9" customHeight="1">
      <c r="C8" s="50"/>
      <c r="D8" s="50"/>
      <c r="E8" s="50"/>
      <c r="F8" s="51"/>
      <c r="G8" s="51"/>
      <c r="H8" s="52"/>
    </row>
    <row r="9" spans="1:10" ht="12" customHeight="1">
      <c r="C9" s="516" t="s">
        <v>112</v>
      </c>
      <c r="D9" s="516" t="s">
        <v>83</v>
      </c>
      <c r="E9" s="516" t="s">
        <v>27</v>
      </c>
      <c r="F9" s="516" t="s">
        <v>53</v>
      </c>
      <c r="G9" s="516" t="s">
        <v>82</v>
      </c>
      <c r="H9" s="142"/>
    </row>
    <row r="10" spans="1:10" ht="12" customHeight="1">
      <c r="C10" s="698"/>
      <c r="D10" s="698"/>
      <c r="E10" s="698"/>
      <c r="F10" s="698"/>
      <c r="G10" s="698"/>
      <c r="H10" s="144" t="s">
        <v>113</v>
      </c>
    </row>
    <row r="11" spans="1:10" ht="12" customHeight="1">
      <c r="C11" s="517"/>
      <c r="D11" s="517"/>
      <c r="E11" s="517"/>
      <c r="F11" s="517"/>
      <c r="G11" s="517"/>
      <c r="H11" s="143"/>
    </row>
    <row r="12" spans="1:10" ht="64.5" customHeight="1">
      <c r="A12" s="1" t="s">
        <v>835</v>
      </c>
      <c r="C12" s="691" t="s">
        <v>857</v>
      </c>
      <c r="D12" s="687">
        <v>0</v>
      </c>
      <c r="E12" s="687">
        <v>15000000</v>
      </c>
      <c r="F12" s="692">
        <v>15</v>
      </c>
      <c r="G12" s="689" t="s">
        <v>831</v>
      </c>
      <c r="H12" s="696" t="s">
        <v>855</v>
      </c>
      <c r="I12"/>
    </row>
    <row r="13" spans="1:10" ht="54.75" customHeight="1">
      <c r="C13" s="692" t="s">
        <v>858</v>
      </c>
      <c r="D13" s="687"/>
      <c r="E13" s="687"/>
      <c r="F13" s="692"/>
      <c r="G13" s="690"/>
      <c r="H13" s="697"/>
      <c r="I13"/>
    </row>
    <row r="14" spans="1:10" ht="32.25" customHeight="1">
      <c r="C14" s="692" t="s">
        <v>858</v>
      </c>
      <c r="D14" s="687"/>
      <c r="E14" s="687"/>
      <c r="F14" s="692"/>
      <c r="G14" s="690"/>
      <c r="H14" s="697"/>
      <c r="I14"/>
    </row>
    <row r="15" spans="1:10" ht="80.25" customHeight="1">
      <c r="A15" s="1" t="s">
        <v>836</v>
      </c>
      <c r="C15" s="691" t="s">
        <v>859</v>
      </c>
      <c r="D15" s="687">
        <v>0</v>
      </c>
      <c r="E15" s="687">
        <v>5000000</v>
      </c>
      <c r="F15" s="688">
        <v>11</v>
      </c>
      <c r="G15" s="689" t="s">
        <v>831</v>
      </c>
      <c r="H15" s="703" t="s">
        <v>856</v>
      </c>
      <c r="I15"/>
    </row>
    <row r="16" spans="1:10" ht="81.75" customHeight="1">
      <c r="C16" s="692" t="s">
        <v>858</v>
      </c>
      <c r="D16" s="687"/>
      <c r="E16" s="687"/>
      <c r="F16" s="688"/>
      <c r="G16" s="690"/>
      <c r="H16" s="703"/>
      <c r="I16"/>
    </row>
    <row r="17" spans="1:9" ht="65.25" customHeight="1">
      <c r="C17" s="692" t="s">
        <v>858</v>
      </c>
      <c r="D17" s="687"/>
      <c r="E17" s="687"/>
      <c r="F17" s="688"/>
      <c r="G17" s="690"/>
      <c r="H17" s="703"/>
      <c r="I17"/>
    </row>
    <row r="18" spans="1:9" ht="17.100000000000001" customHeight="1">
      <c r="A18" s="1" t="s">
        <v>837</v>
      </c>
      <c r="C18" s="691" t="s">
        <v>860</v>
      </c>
      <c r="D18" s="687">
        <v>0</v>
      </c>
      <c r="E18" s="687">
        <v>44000000</v>
      </c>
      <c r="F18" s="688">
        <v>11</v>
      </c>
      <c r="G18" s="689" t="s">
        <v>831</v>
      </c>
      <c r="H18" s="704" t="s">
        <v>839</v>
      </c>
      <c r="I18"/>
    </row>
    <row r="19" spans="1:9" ht="17.100000000000001" customHeight="1">
      <c r="C19" s="692" t="s">
        <v>858</v>
      </c>
      <c r="D19" s="687"/>
      <c r="E19" s="687"/>
      <c r="F19" s="688"/>
      <c r="G19" s="690"/>
      <c r="H19" s="705"/>
      <c r="I19"/>
    </row>
    <row r="20" spans="1:9" ht="32.25" customHeight="1">
      <c r="C20" s="692" t="s">
        <v>858</v>
      </c>
      <c r="D20" s="687"/>
      <c r="E20" s="687"/>
      <c r="F20" s="688"/>
      <c r="G20" s="690"/>
      <c r="H20" s="706"/>
      <c r="I20"/>
    </row>
    <row r="21" spans="1:9" ht="17.100000000000001" customHeight="1">
      <c r="A21" s="1" t="s">
        <v>838</v>
      </c>
      <c r="C21" s="691" t="s">
        <v>861</v>
      </c>
      <c r="D21" s="687">
        <v>0</v>
      </c>
      <c r="E21" s="687">
        <v>50000000</v>
      </c>
      <c r="F21" s="688">
        <v>11</v>
      </c>
      <c r="G21" s="689" t="s">
        <v>831</v>
      </c>
      <c r="H21" s="704" t="s">
        <v>840</v>
      </c>
      <c r="I21"/>
    </row>
    <row r="22" spans="1:9" ht="17.100000000000001" customHeight="1">
      <c r="C22" s="692"/>
      <c r="D22" s="687"/>
      <c r="E22" s="687"/>
      <c r="F22" s="688"/>
      <c r="G22" s="690"/>
      <c r="H22" s="705"/>
      <c r="I22"/>
    </row>
    <row r="23" spans="1:9" ht="20.25" customHeight="1">
      <c r="C23" s="692"/>
      <c r="D23" s="687"/>
      <c r="E23" s="687"/>
      <c r="F23" s="688"/>
      <c r="G23" s="690"/>
      <c r="H23" s="706"/>
      <c r="I23"/>
    </row>
    <row r="24" spans="1:9" ht="17.100000000000001" customHeight="1">
      <c r="A24" s="1" t="s">
        <v>841</v>
      </c>
      <c r="C24" s="691" t="s">
        <v>862</v>
      </c>
      <c r="D24" s="687">
        <v>0</v>
      </c>
      <c r="E24" s="687">
        <v>54000000</v>
      </c>
      <c r="F24" s="688">
        <v>15</v>
      </c>
      <c r="G24" s="689" t="s">
        <v>831</v>
      </c>
      <c r="H24" s="704" t="s">
        <v>871</v>
      </c>
      <c r="I24"/>
    </row>
    <row r="25" spans="1:9" ht="36" customHeight="1">
      <c r="C25" s="692"/>
      <c r="D25" s="687"/>
      <c r="E25" s="687"/>
      <c r="F25" s="688"/>
      <c r="G25" s="690"/>
      <c r="H25" s="705"/>
      <c r="I25"/>
    </row>
    <row r="26" spans="1:9" ht="57.75" customHeight="1">
      <c r="C26" s="692"/>
      <c r="D26" s="687"/>
      <c r="E26" s="687"/>
      <c r="F26" s="688"/>
      <c r="G26" s="690"/>
      <c r="H26" s="706"/>
      <c r="I26"/>
    </row>
    <row r="27" spans="1:9" ht="13.5" customHeight="1">
      <c r="A27" s="1" t="s">
        <v>842</v>
      </c>
      <c r="C27" s="691" t="s">
        <v>863</v>
      </c>
      <c r="D27" s="687">
        <v>0</v>
      </c>
      <c r="E27" s="687">
        <v>7500000</v>
      </c>
      <c r="F27" s="688">
        <v>15</v>
      </c>
      <c r="G27" s="689" t="s">
        <v>831</v>
      </c>
      <c r="H27" s="704" t="s">
        <v>872</v>
      </c>
      <c r="I27"/>
    </row>
    <row r="28" spans="1:9" ht="18" customHeight="1">
      <c r="C28" s="692"/>
      <c r="D28" s="687"/>
      <c r="E28" s="687"/>
      <c r="F28" s="688"/>
      <c r="G28" s="690"/>
      <c r="H28" s="705"/>
      <c r="I28"/>
    </row>
    <row r="29" spans="1:9" ht="21.75" customHeight="1">
      <c r="C29" s="692"/>
      <c r="D29" s="687"/>
      <c r="E29" s="687"/>
      <c r="F29" s="688"/>
      <c r="G29" s="690"/>
      <c r="H29" s="706"/>
      <c r="I29"/>
    </row>
    <row r="30" spans="1:9" ht="13.5" customHeight="1">
      <c r="A30" s="1" t="s">
        <v>843</v>
      </c>
      <c r="C30" s="691" t="s">
        <v>864</v>
      </c>
      <c r="D30" s="687">
        <v>0</v>
      </c>
      <c r="E30" s="687">
        <v>27000000</v>
      </c>
      <c r="F30" s="688">
        <v>15</v>
      </c>
      <c r="G30" s="689" t="s">
        <v>831</v>
      </c>
      <c r="H30" s="704" t="s">
        <v>873</v>
      </c>
      <c r="I30"/>
    </row>
    <row r="31" spans="1:9">
      <c r="C31" s="692"/>
      <c r="D31" s="687"/>
      <c r="E31" s="687"/>
      <c r="F31" s="688"/>
      <c r="G31" s="690"/>
      <c r="H31" s="705"/>
      <c r="I31"/>
    </row>
    <row r="32" spans="1:9" ht="34.5" customHeight="1">
      <c r="C32" s="692"/>
      <c r="D32" s="687"/>
      <c r="E32" s="687"/>
      <c r="F32" s="688"/>
      <c r="G32" s="690"/>
      <c r="H32" s="706"/>
      <c r="I32"/>
    </row>
    <row r="33" spans="1:9" ht="13.5" customHeight="1">
      <c r="A33" s="1" t="s">
        <v>844</v>
      </c>
      <c r="C33" s="691" t="s">
        <v>865</v>
      </c>
      <c r="D33" s="687">
        <v>0</v>
      </c>
      <c r="E33" s="687">
        <v>27000000</v>
      </c>
      <c r="F33" s="688">
        <v>15</v>
      </c>
      <c r="G33" s="689" t="s">
        <v>831</v>
      </c>
      <c r="H33" s="704" t="s">
        <v>874</v>
      </c>
      <c r="I33"/>
    </row>
    <row r="34" spans="1:9">
      <c r="C34" s="692"/>
      <c r="D34" s="687"/>
      <c r="E34" s="687"/>
      <c r="F34" s="688"/>
      <c r="G34" s="690"/>
      <c r="H34" s="705"/>
      <c r="I34"/>
    </row>
    <row r="35" spans="1:9">
      <c r="C35" s="692"/>
      <c r="D35" s="687"/>
      <c r="E35" s="687"/>
      <c r="F35" s="688"/>
      <c r="G35" s="690"/>
      <c r="H35" s="706"/>
      <c r="I35"/>
    </row>
    <row r="36" spans="1:9" ht="13.5" customHeight="1">
      <c r="A36" s="1" t="s">
        <v>846</v>
      </c>
      <c r="C36" s="691" t="s">
        <v>866</v>
      </c>
      <c r="D36" s="687">
        <v>0</v>
      </c>
      <c r="E36" s="687">
        <v>250000</v>
      </c>
      <c r="F36" s="688">
        <v>15</v>
      </c>
      <c r="G36" s="689" t="s">
        <v>831</v>
      </c>
      <c r="H36" s="704" t="s">
        <v>845</v>
      </c>
      <c r="I36"/>
    </row>
    <row r="37" spans="1:9" ht="35.25" customHeight="1">
      <c r="C37" s="692" t="s">
        <v>858</v>
      </c>
      <c r="D37" s="687"/>
      <c r="E37" s="687"/>
      <c r="F37" s="688"/>
      <c r="G37" s="690"/>
      <c r="H37" s="705"/>
      <c r="I37"/>
    </row>
    <row r="38" spans="1:9" ht="50.25" customHeight="1">
      <c r="C38" s="692" t="s">
        <v>858</v>
      </c>
      <c r="D38" s="687"/>
      <c r="E38" s="687"/>
      <c r="F38" s="688"/>
      <c r="G38" s="690"/>
      <c r="H38" s="706"/>
      <c r="I38"/>
    </row>
    <row r="39" spans="1:9" ht="13.5" customHeight="1">
      <c r="A39" s="1" t="s">
        <v>847</v>
      </c>
      <c r="C39" s="688" t="s">
        <v>850</v>
      </c>
      <c r="D39" s="687">
        <v>0</v>
      </c>
      <c r="E39" s="687">
        <v>4000000</v>
      </c>
      <c r="F39" s="688">
        <v>15</v>
      </c>
      <c r="G39" s="707" t="s">
        <v>831</v>
      </c>
      <c r="H39" s="704" t="s">
        <v>875</v>
      </c>
      <c r="I39"/>
    </row>
    <row r="40" spans="1:9">
      <c r="C40" s="688" t="s">
        <v>858</v>
      </c>
      <c r="D40" s="687"/>
      <c r="E40" s="687"/>
      <c r="F40" s="688"/>
      <c r="G40" s="707"/>
      <c r="H40" s="705"/>
      <c r="I40"/>
    </row>
    <row r="41" spans="1:9" ht="36.75" customHeight="1">
      <c r="C41" s="688" t="s">
        <v>858</v>
      </c>
      <c r="D41" s="687"/>
      <c r="E41" s="687"/>
      <c r="F41" s="688"/>
      <c r="G41" s="707"/>
      <c r="H41" s="706"/>
      <c r="I41"/>
    </row>
    <row r="42" spans="1:9" ht="13.5" customHeight="1">
      <c r="A42" s="1" t="s">
        <v>848</v>
      </c>
      <c r="C42" s="688" t="s">
        <v>867</v>
      </c>
      <c r="D42" s="687">
        <v>0</v>
      </c>
      <c r="E42" s="687">
        <v>2000000</v>
      </c>
      <c r="F42" s="688">
        <v>15</v>
      </c>
      <c r="G42" s="707" t="s">
        <v>831</v>
      </c>
      <c r="H42" s="704" t="s">
        <v>849</v>
      </c>
      <c r="I42"/>
    </row>
    <row r="43" spans="1:9">
      <c r="C43" s="688"/>
      <c r="D43" s="687"/>
      <c r="E43" s="687"/>
      <c r="F43" s="688"/>
      <c r="G43" s="707"/>
      <c r="H43" s="705"/>
      <c r="I43"/>
    </row>
    <row r="44" spans="1:9" ht="51.75" customHeight="1">
      <c r="C44" s="688"/>
      <c r="D44" s="687"/>
      <c r="E44" s="687"/>
      <c r="F44" s="688"/>
      <c r="G44" s="707"/>
      <c r="H44" s="706"/>
      <c r="I44"/>
    </row>
    <row r="45" spans="1:9" ht="75" customHeight="1">
      <c r="A45" s="1" t="s">
        <v>851</v>
      </c>
      <c r="C45" s="503" t="s">
        <v>868</v>
      </c>
      <c r="D45" s="501">
        <v>0</v>
      </c>
      <c r="E45" s="501">
        <v>185600</v>
      </c>
      <c r="F45" s="503">
        <v>15</v>
      </c>
      <c r="G45" s="57" t="s">
        <v>831</v>
      </c>
      <c r="H45" s="504" t="s">
        <v>876</v>
      </c>
      <c r="I45"/>
    </row>
    <row r="46" spans="1:9" ht="32.25" customHeight="1">
      <c r="A46" s="1" t="s">
        <v>843</v>
      </c>
      <c r="C46" s="503" t="s">
        <v>869</v>
      </c>
      <c r="D46" s="501">
        <v>0</v>
      </c>
      <c r="E46" s="501">
        <v>11000000</v>
      </c>
      <c r="F46" s="503">
        <v>15</v>
      </c>
      <c r="G46" s="57" t="s">
        <v>831</v>
      </c>
      <c r="H46" s="504" t="s">
        <v>877</v>
      </c>
      <c r="I46"/>
    </row>
    <row r="47" spans="1:9" ht="78.75" customHeight="1">
      <c r="A47" s="1" t="s">
        <v>852</v>
      </c>
      <c r="C47" s="503" t="s">
        <v>853</v>
      </c>
      <c r="D47" s="501">
        <v>0</v>
      </c>
      <c r="E47" s="501">
        <v>9450000</v>
      </c>
      <c r="F47" s="503">
        <v>11</v>
      </c>
      <c r="G47" s="57" t="s">
        <v>831</v>
      </c>
      <c r="H47" s="504" t="s">
        <v>878</v>
      </c>
      <c r="I47"/>
    </row>
    <row r="48" spans="1:9" ht="54" customHeight="1">
      <c r="A48" s="1" t="s">
        <v>854</v>
      </c>
      <c r="C48" s="503" t="s">
        <v>870</v>
      </c>
      <c r="D48" s="502">
        <v>0</v>
      </c>
      <c r="E48" s="502">
        <v>13019916.050000001</v>
      </c>
      <c r="F48" s="503">
        <v>25</v>
      </c>
      <c r="G48" s="57" t="s">
        <v>831</v>
      </c>
      <c r="H48" s="504" t="s">
        <v>879</v>
      </c>
      <c r="I48"/>
    </row>
    <row r="51" spans="3:5">
      <c r="C51" s="505" t="s">
        <v>880</v>
      </c>
      <c r="D51" s="505"/>
      <c r="E51" s="506">
        <f>SUM(E12:E48)</f>
        <v>269405516.05000001</v>
      </c>
    </row>
  </sheetData>
  <mergeCells count="79">
    <mergeCell ref="H30:H32"/>
    <mergeCell ref="H33:H35"/>
    <mergeCell ref="H36:H38"/>
    <mergeCell ref="H39:H41"/>
    <mergeCell ref="H42:H44"/>
    <mergeCell ref="C42:C44"/>
    <mergeCell ref="D42:D44"/>
    <mergeCell ref="E42:E44"/>
    <mergeCell ref="F42:F44"/>
    <mergeCell ref="G42:G44"/>
    <mergeCell ref="C39:C41"/>
    <mergeCell ref="D39:D41"/>
    <mergeCell ref="E39:E41"/>
    <mergeCell ref="F39:F41"/>
    <mergeCell ref="G39:G41"/>
    <mergeCell ref="C36:C38"/>
    <mergeCell ref="D36:D38"/>
    <mergeCell ref="E36:E38"/>
    <mergeCell ref="F36:F38"/>
    <mergeCell ref="G36:G38"/>
    <mergeCell ref="C33:C35"/>
    <mergeCell ref="D33:D35"/>
    <mergeCell ref="E33:E35"/>
    <mergeCell ref="F33:F35"/>
    <mergeCell ref="G33:G35"/>
    <mergeCell ref="C30:C32"/>
    <mergeCell ref="D30:D32"/>
    <mergeCell ref="E30:E32"/>
    <mergeCell ref="F30:F32"/>
    <mergeCell ref="G30:G32"/>
    <mergeCell ref="H15:H17"/>
    <mergeCell ref="C27:C29"/>
    <mergeCell ref="D27:D29"/>
    <mergeCell ref="E27:E29"/>
    <mergeCell ref="F27:F29"/>
    <mergeCell ref="G27:G29"/>
    <mergeCell ref="H18:H20"/>
    <mergeCell ref="H21:H23"/>
    <mergeCell ref="H24:H26"/>
    <mergeCell ref="H27:H29"/>
    <mergeCell ref="D15:D17"/>
    <mergeCell ref="E15:E17"/>
    <mergeCell ref="F15:F17"/>
    <mergeCell ref="G15:G17"/>
    <mergeCell ref="C21:C23"/>
    <mergeCell ref="D21:D23"/>
    <mergeCell ref="D6:E6"/>
    <mergeCell ref="D7:E7"/>
    <mergeCell ref="F6:G6"/>
    <mergeCell ref="F7:G7"/>
    <mergeCell ref="D12:D14"/>
    <mergeCell ref="D9:D11"/>
    <mergeCell ref="E9:E11"/>
    <mergeCell ref="F9:F11"/>
    <mergeCell ref="G9:G11"/>
    <mergeCell ref="C1:H1"/>
    <mergeCell ref="C3:H3"/>
    <mergeCell ref="C4:H4"/>
    <mergeCell ref="C5:H5"/>
    <mergeCell ref="C18:C20"/>
    <mergeCell ref="D18:D20"/>
    <mergeCell ref="E18:E20"/>
    <mergeCell ref="F18:F20"/>
    <mergeCell ref="G18:G20"/>
    <mergeCell ref="C12:C14"/>
    <mergeCell ref="H12:H14"/>
    <mergeCell ref="E12:E14"/>
    <mergeCell ref="F12:F14"/>
    <mergeCell ref="G12:G14"/>
    <mergeCell ref="C15:C17"/>
    <mergeCell ref="C9:C11"/>
    <mergeCell ref="E21:E23"/>
    <mergeCell ref="F21:F23"/>
    <mergeCell ref="G21:G23"/>
    <mergeCell ref="C24:C26"/>
    <mergeCell ref="D24:D26"/>
    <mergeCell ref="E24:E26"/>
    <mergeCell ref="F24:F26"/>
    <mergeCell ref="G24:G26"/>
  </mergeCells>
  <conditionalFormatting sqref="C4">
    <cfRule type="cellIs" dxfId="9" priority="1" stopIfTrue="1" operator="equal">
      <formula>"VAYA A LA HOJA INICIO Y SELECIONE EL PERIODO CORRESPONDIENTE A ESTE INFORME"</formula>
    </cfRule>
  </conditionalFormatting>
  <printOptions horizontalCentered="1"/>
  <pageMargins left="0.39370078740157483" right="0.39370078740157483" top="1.3779527559055118" bottom="0.47244094488188981" header="0.39370078740157483" footer="0.19685039370078741"/>
  <pageSetup scale="75" fitToHeight="0" orientation="landscape" r:id="rId1"/>
  <headerFooter scaleWithDoc="0">
    <oddHeader>&amp;C&amp;G</oddHeader>
    <oddFooter>&amp;C&amp;G</oddFooter>
  </headerFooter>
  <rowBreaks count="2" manualBreakCount="2">
    <brk id="17" max="7" man="1"/>
    <brk id="35" max="7" man="1"/>
  </rowBreaks>
  <ignoredErrors>
    <ignoredError sqref="E7 G7" numberStoredAsText="1"/>
  </ignoredErrors>
  <legacyDrawingHF r:id="rId2"/>
</worksheet>
</file>

<file path=xl/worksheets/sheet14.xml><?xml version="1.0" encoding="utf-8"?>
<worksheet xmlns="http://schemas.openxmlformats.org/spreadsheetml/2006/main" xmlns:r="http://schemas.openxmlformats.org/officeDocument/2006/relationships">
  <sheetPr>
    <pageSetUpPr fitToPage="1"/>
  </sheetPr>
  <dimension ref="A1:E34"/>
  <sheetViews>
    <sheetView showGridLines="0" view="pageBreakPreview" zoomScaleSheetLayoutView="100" workbookViewId="0">
      <selection activeCell="E29" sqref="E29"/>
    </sheetView>
  </sheetViews>
  <sheetFormatPr baseColWidth="10" defaultColWidth="11.42578125" defaultRowHeight="13.5"/>
  <cols>
    <col min="1" max="1" width="35.85546875" style="1" customWidth="1"/>
    <col min="2" max="2" width="15.140625" style="1" customWidth="1"/>
    <col min="3" max="3" width="16.140625" style="1" customWidth="1"/>
    <col min="4" max="4" width="20.85546875" style="1" customWidth="1"/>
    <col min="5" max="5" width="45.85546875" style="1" customWidth="1"/>
    <col min="6" max="16384" width="11.42578125" style="1"/>
  </cols>
  <sheetData>
    <row r="1" spans="1:5" ht="35.1" customHeight="1">
      <c r="A1" s="518" t="s">
        <v>70</v>
      </c>
      <c r="B1" s="519"/>
      <c r="C1" s="519"/>
      <c r="D1" s="519"/>
      <c r="E1" s="520"/>
    </row>
    <row r="2" spans="1:5" ht="6.75" customHeight="1"/>
    <row r="3" spans="1:5" ht="20.100000000000001" customHeight="1">
      <c r="A3" s="521" t="str">
        <f>Caratula!A13</f>
        <v>UNIDAD RESPONSABLE DEL GASTO:  35 C0 01 SECRETARÍA DE DESARROLLO RURAL Y EQUIDAD PARA LAS COMUNIDADES</v>
      </c>
      <c r="B3" s="522"/>
      <c r="C3" s="522"/>
      <c r="D3" s="522"/>
      <c r="E3" s="523"/>
    </row>
    <row r="4" spans="1:5" ht="20.100000000000001" customHeight="1">
      <c r="A4" s="521" t="str">
        <f>Caratula!A24</f>
        <v>PERÍODO: ENERO - SEPTIEMBRE 2018</v>
      </c>
      <c r="B4" s="522"/>
      <c r="C4" s="522"/>
      <c r="D4" s="522"/>
      <c r="E4" s="523"/>
    </row>
    <row r="5" spans="1:5" ht="25.35" customHeight="1">
      <c r="A5" s="516" t="s">
        <v>186</v>
      </c>
      <c r="B5" s="534" t="s">
        <v>24</v>
      </c>
      <c r="C5" s="593"/>
      <c r="D5" s="708" t="s">
        <v>126</v>
      </c>
      <c r="E5" s="516" t="s">
        <v>17</v>
      </c>
    </row>
    <row r="6" spans="1:5" ht="19.5" customHeight="1">
      <c r="A6" s="517"/>
      <c r="B6" s="145" t="s">
        <v>91</v>
      </c>
      <c r="C6" s="145" t="s">
        <v>25</v>
      </c>
      <c r="D6" s="709"/>
      <c r="E6" s="517"/>
    </row>
    <row r="7" spans="1:5" ht="15" customHeight="1">
      <c r="A7" s="49" t="s">
        <v>0</v>
      </c>
      <c r="B7" s="49" t="s">
        <v>1</v>
      </c>
      <c r="C7" s="49" t="s">
        <v>2</v>
      </c>
      <c r="D7" s="49" t="s">
        <v>6</v>
      </c>
      <c r="E7" s="49" t="s">
        <v>3</v>
      </c>
    </row>
    <row r="8" spans="1:5" ht="15" customHeight="1">
      <c r="A8" s="79"/>
      <c r="B8" s="79"/>
      <c r="C8" s="79"/>
      <c r="D8" s="79"/>
      <c r="E8" s="75"/>
    </row>
    <row r="9" spans="1:5" ht="15" customHeight="1">
      <c r="A9" s="79"/>
      <c r="B9" s="79"/>
      <c r="C9" s="79"/>
      <c r="D9" s="79"/>
      <c r="E9" s="75"/>
    </row>
    <row r="10" spans="1:5" ht="15" customHeight="1">
      <c r="A10" s="79"/>
      <c r="B10" s="79"/>
      <c r="C10" s="79"/>
      <c r="D10" s="79"/>
      <c r="E10" s="75"/>
    </row>
    <row r="11" spans="1:5" ht="15" customHeight="1">
      <c r="A11" s="79"/>
      <c r="B11" s="79"/>
      <c r="C11" s="99"/>
      <c r="D11" s="99"/>
      <c r="E11" s="75"/>
    </row>
    <row r="12" spans="1:5" ht="15" customHeight="1">
      <c r="A12" s="79"/>
      <c r="B12" s="79"/>
      <c r="C12" s="79"/>
      <c r="D12" s="79"/>
      <c r="E12" s="75"/>
    </row>
    <row r="13" spans="1:5" ht="15" customHeight="1">
      <c r="A13" s="79"/>
      <c r="B13" s="79"/>
      <c r="C13" s="79"/>
      <c r="D13" s="79"/>
      <c r="E13" s="75"/>
    </row>
    <row r="14" spans="1:5" ht="15" customHeight="1">
      <c r="A14" s="79"/>
      <c r="B14" s="79"/>
      <c r="C14" s="79"/>
      <c r="D14" s="79"/>
      <c r="E14" s="75"/>
    </row>
    <row r="15" spans="1:5" ht="15" customHeight="1">
      <c r="A15" s="79"/>
      <c r="B15" s="79"/>
      <c r="C15" s="79"/>
      <c r="D15" s="79"/>
      <c r="E15" s="75"/>
    </row>
    <row r="16" spans="1:5" ht="15" customHeight="1">
      <c r="A16" s="79"/>
      <c r="B16" s="79"/>
      <c r="C16" s="79"/>
      <c r="D16" s="79"/>
      <c r="E16" s="75"/>
    </row>
    <row r="17" spans="1:5" ht="15" customHeight="1">
      <c r="A17" s="79"/>
      <c r="B17" s="79"/>
      <c r="C17" s="79"/>
      <c r="D17" s="79"/>
      <c r="E17" s="75"/>
    </row>
    <row r="18" spans="1:5" ht="15" customHeight="1">
      <c r="A18" s="79"/>
      <c r="B18" s="79"/>
      <c r="C18" s="79"/>
      <c r="D18" s="79"/>
      <c r="E18" s="75"/>
    </row>
    <row r="19" spans="1:5" ht="15" customHeight="1">
      <c r="A19" s="79"/>
      <c r="B19" s="79"/>
      <c r="C19" s="79"/>
      <c r="D19" s="79"/>
      <c r="E19" s="75"/>
    </row>
    <row r="20" spans="1:5" ht="15" customHeight="1">
      <c r="A20" s="79"/>
      <c r="B20" s="79"/>
      <c r="C20" s="79"/>
      <c r="D20" s="79"/>
      <c r="E20" s="75"/>
    </row>
    <row r="21" spans="1:5" ht="15" customHeight="1">
      <c r="A21" s="79"/>
      <c r="B21" s="79"/>
      <c r="C21" s="79"/>
      <c r="D21" s="79"/>
      <c r="E21" s="75"/>
    </row>
    <row r="22" spans="1:5" ht="15" customHeight="1">
      <c r="A22" s="79"/>
      <c r="B22" s="79"/>
      <c r="C22" s="79"/>
      <c r="D22" s="79"/>
      <c r="E22" s="75"/>
    </row>
    <row r="23" spans="1:5" ht="15" customHeight="1">
      <c r="A23" s="79"/>
      <c r="B23" s="79"/>
      <c r="C23" s="79"/>
      <c r="D23" s="79"/>
      <c r="E23" s="75"/>
    </row>
    <row r="24" spans="1:5" ht="15" customHeight="1">
      <c r="A24" s="79"/>
      <c r="B24" s="79"/>
      <c r="C24" s="79"/>
      <c r="D24" s="79"/>
      <c r="E24" s="75"/>
    </row>
    <row r="25" spans="1:5" ht="15" customHeight="1">
      <c r="A25" s="70"/>
      <c r="B25" s="70"/>
      <c r="C25" s="70"/>
      <c r="D25" s="70"/>
      <c r="E25" s="72"/>
    </row>
    <row r="26" spans="1:5" ht="15" customHeight="1">
      <c r="A26" s="70"/>
      <c r="B26" s="70"/>
      <c r="C26" s="70"/>
      <c r="D26" s="70"/>
      <c r="E26" s="72"/>
    </row>
    <row r="27" spans="1:5" ht="15" customHeight="1">
      <c r="A27" s="70"/>
      <c r="B27" s="70"/>
      <c r="C27" s="70"/>
      <c r="D27" s="70"/>
      <c r="E27" s="72"/>
    </row>
    <row r="28" spans="1:5" ht="15" customHeight="1">
      <c r="A28" s="70"/>
      <c r="B28" s="70"/>
      <c r="C28" s="70"/>
      <c r="D28" s="70"/>
      <c r="E28" s="72"/>
    </row>
    <row r="29" spans="1:5" ht="15" customHeight="1">
      <c r="A29" s="77" t="s">
        <v>125</v>
      </c>
      <c r="B29" s="70"/>
      <c r="C29" s="70"/>
      <c r="D29" s="70"/>
      <c r="E29" s="72"/>
    </row>
    <row r="30" spans="1:5" ht="15" customHeight="1">
      <c r="A30" s="77"/>
      <c r="B30" s="77"/>
      <c r="C30" s="77"/>
      <c r="D30" s="77"/>
      <c r="E30" s="78"/>
    </row>
    <row r="31" spans="1:5">
      <c r="A31" s="24"/>
      <c r="B31" s="37"/>
      <c r="C31" s="37"/>
      <c r="D31" s="37"/>
    </row>
    <row r="33" spans="1:5">
      <c r="A33" s="10"/>
      <c r="C33" s="12"/>
      <c r="D33" s="12"/>
      <c r="E33" s="12"/>
    </row>
    <row r="34" spans="1:5">
      <c r="A34" s="13"/>
      <c r="C34" s="15"/>
      <c r="D34" s="15"/>
      <c r="E34" s="15"/>
    </row>
  </sheetData>
  <mergeCells count="7">
    <mergeCell ref="A5:A6"/>
    <mergeCell ref="B5:C5"/>
    <mergeCell ref="E5:E6"/>
    <mergeCell ref="A1:E1"/>
    <mergeCell ref="A3:E3"/>
    <mergeCell ref="A4:E4"/>
    <mergeCell ref="D5:D6"/>
  </mergeCells>
  <phoneticPr fontId="0" type="noConversion"/>
  <conditionalFormatting sqref="A4">
    <cfRule type="cellIs" dxfId="8" priority="1" stopIfTrue="1" operator="equal">
      <formula>"VAYA A LA HOJA INICIO Y SELECIONE EL PERIODO CORRESPONDIENTE A ESTE INFORME"</formula>
    </cfRule>
  </conditionalFormatting>
  <printOptions horizontalCentered="1"/>
  <pageMargins left="0.39370078740157483" right="0.39370078740157483" top="1.3779527559055118" bottom="0.47244094488188981" header="0.39370078740157483" footer="0.19685039370078741"/>
  <pageSetup scale="97" fitToHeight="0" orientation="landscape" r:id="rId1"/>
  <headerFooter scaleWithDoc="0">
    <oddHeader>&amp;C&amp;G</oddHeader>
    <oddFooter>&amp;C&amp;G</oddFooter>
  </headerFooter>
  <ignoredErrors>
    <ignoredError sqref="A7:C7 D7:E7" numberStoredAsText="1"/>
  </ignoredErrors>
  <drawing r:id="rId2"/>
  <legacyDrawingHF r:id="rId3"/>
</worksheet>
</file>

<file path=xl/worksheets/sheet15.xml><?xml version="1.0" encoding="utf-8"?>
<worksheet xmlns="http://schemas.openxmlformats.org/spreadsheetml/2006/main" xmlns:r="http://schemas.openxmlformats.org/officeDocument/2006/relationships">
  <sheetPr>
    <pageSetUpPr fitToPage="1"/>
  </sheetPr>
  <dimension ref="A1:G23"/>
  <sheetViews>
    <sheetView showGridLines="0" view="pageBreakPreview" zoomScale="70" zoomScaleNormal="80" zoomScaleSheetLayoutView="70" workbookViewId="0">
      <selection activeCell="J8" sqref="J8"/>
    </sheetView>
  </sheetViews>
  <sheetFormatPr baseColWidth="10" defaultColWidth="9.140625" defaultRowHeight="13.5"/>
  <cols>
    <col min="1" max="1" width="30.85546875" style="1" customWidth="1"/>
    <col min="2" max="2" width="17.85546875" style="1" customWidth="1"/>
    <col min="3" max="3" width="25.85546875" style="1" customWidth="1"/>
    <col min="4" max="4" width="46.140625" style="1" customWidth="1"/>
    <col min="5" max="5" width="15.85546875" style="1" customWidth="1"/>
    <col min="6" max="6" width="14.42578125" style="1" customWidth="1"/>
    <col min="7" max="7" width="20.85546875" style="1" customWidth="1"/>
    <col min="8" max="16384" width="9.140625" style="1"/>
  </cols>
  <sheetData>
    <row r="1" spans="1:7" ht="35.1" customHeight="1">
      <c r="A1" s="518" t="s">
        <v>74</v>
      </c>
      <c r="B1" s="519"/>
      <c r="C1" s="519"/>
      <c r="D1" s="519"/>
      <c r="E1" s="519"/>
      <c r="F1" s="519"/>
      <c r="G1" s="520"/>
    </row>
    <row r="2" spans="1:7" s="17" customFormat="1" ht="8.25" customHeight="1">
      <c r="A2" s="16"/>
      <c r="B2" s="16"/>
      <c r="C2" s="16"/>
      <c r="D2" s="16"/>
      <c r="E2" s="16"/>
      <c r="F2" s="16"/>
      <c r="G2" s="16"/>
    </row>
    <row r="3" spans="1:7" s="17" customFormat="1" ht="19.5" customHeight="1">
      <c r="A3" s="521" t="str">
        <f>Caratula!A13</f>
        <v>UNIDAD RESPONSABLE DEL GASTO:  35 C0 01 SECRETARÍA DE DESARROLLO RURAL Y EQUIDAD PARA LAS COMUNIDADES</v>
      </c>
      <c r="B3" s="522"/>
      <c r="C3" s="522"/>
      <c r="D3" s="522"/>
      <c r="E3" s="522"/>
      <c r="F3" s="522"/>
      <c r="G3" s="523"/>
    </row>
    <row r="4" spans="1:7" s="17" customFormat="1" ht="19.5" customHeight="1">
      <c r="A4" s="710" t="str">
        <f>Caratula!A24</f>
        <v>PERÍODO: ENERO - SEPTIEMBRE 2018</v>
      </c>
      <c r="B4" s="710"/>
      <c r="C4" s="710"/>
      <c r="D4" s="710"/>
      <c r="E4" s="710"/>
      <c r="F4" s="710"/>
      <c r="G4" s="710"/>
    </row>
    <row r="5" spans="1:7" ht="25.35" customHeight="1">
      <c r="A5" s="516" t="s">
        <v>118</v>
      </c>
      <c r="B5" s="516" t="s">
        <v>36</v>
      </c>
      <c r="C5" s="516" t="s">
        <v>19</v>
      </c>
      <c r="D5" s="516" t="s">
        <v>20</v>
      </c>
      <c r="E5" s="534" t="s">
        <v>24</v>
      </c>
      <c r="F5" s="593"/>
      <c r="G5" s="516" t="s">
        <v>126</v>
      </c>
    </row>
    <row r="6" spans="1:7" s="18" customFormat="1" ht="25.35" customHeight="1">
      <c r="A6" s="517"/>
      <c r="B6" s="517"/>
      <c r="C6" s="517"/>
      <c r="D6" s="517"/>
      <c r="E6" s="145" t="s">
        <v>91</v>
      </c>
      <c r="F6" s="145" t="s">
        <v>25</v>
      </c>
      <c r="G6" s="517"/>
    </row>
    <row r="7" spans="1:7" ht="166.5" customHeight="1">
      <c r="A7" s="365" t="s">
        <v>390</v>
      </c>
      <c r="B7" s="365" t="s">
        <v>391</v>
      </c>
      <c r="C7" s="365" t="s">
        <v>392</v>
      </c>
      <c r="D7" s="369" t="s">
        <v>393</v>
      </c>
      <c r="E7" s="366" t="s">
        <v>394</v>
      </c>
      <c r="F7" s="366">
        <f>+'APP-1'!J13+'APP-1'!J24+'APP-1'!J30+'APP-1'!J32</f>
        <v>2351</v>
      </c>
      <c r="G7" s="367">
        <v>17397228.800000001</v>
      </c>
    </row>
    <row r="8" spans="1:7" ht="405.75" customHeight="1">
      <c r="A8" s="366" t="s">
        <v>395</v>
      </c>
      <c r="B8" s="366" t="s">
        <v>391</v>
      </c>
      <c r="C8" s="366" t="s">
        <v>396</v>
      </c>
      <c r="D8" s="369" t="s">
        <v>397</v>
      </c>
      <c r="E8" s="366" t="s">
        <v>398</v>
      </c>
      <c r="F8" s="366">
        <f>+'APP-1'!J15+'APP-1'!J35+'APP-1'!J37+'APP-1'!J40+'APP-1'!J41</f>
        <v>7106</v>
      </c>
      <c r="G8" s="367">
        <v>11862009.75</v>
      </c>
    </row>
    <row r="9" spans="1:7" ht="76.5" customHeight="1">
      <c r="A9" s="365" t="s">
        <v>399</v>
      </c>
      <c r="B9" s="365" t="s">
        <v>391</v>
      </c>
      <c r="C9" s="365" t="s">
        <v>400</v>
      </c>
      <c r="D9" s="369" t="s">
        <v>401</v>
      </c>
      <c r="E9" s="366" t="s">
        <v>402</v>
      </c>
      <c r="F9" s="366">
        <f>+'APP-1'!J12+'APP-1'!J58+'APP-1'!J59</f>
        <v>114</v>
      </c>
      <c r="G9" s="367">
        <v>5312794.28</v>
      </c>
    </row>
    <row r="10" spans="1:7" ht="76.5" customHeight="1">
      <c r="A10" s="365" t="s">
        <v>403</v>
      </c>
      <c r="B10" s="365" t="s">
        <v>391</v>
      </c>
      <c r="C10" s="365" t="s">
        <v>404</v>
      </c>
      <c r="D10" s="369" t="s">
        <v>405</v>
      </c>
      <c r="E10" s="366" t="s">
        <v>394</v>
      </c>
      <c r="F10" s="366">
        <f>+'APP-1'!J28</f>
        <v>68</v>
      </c>
      <c r="G10" s="367">
        <v>4014066</v>
      </c>
    </row>
    <row r="11" spans="1:7" ht="76.5" customHeight="1">
      <c r="A11" s="365" t="s">
        <v>406</v>
      </c>
      <c r="B11" s="365" t="s">
        <v>391</v>
      </c>
      <c r="C11" s="365" t="s">
        <v>407</v>
      </c>
      <c r="D11" s="369" t="s">
        <v>408</v>
      </c>
      <c r="E11" s="366" t="s">
        <v>402</v>
      </c>
      <c r="F11" s="366">
        <f>+'APP-1'!J26</f>
        <v>31</v>
      </c>
      <c r="G11" s="367">
        <v>1774320</v>
      </c>
    </row>
    <row r="12" spans="1:7" ht="76.5" customHeight="1">
      <c r="A12" s="365" t="s">
        <v>409</v>
      </c>
      <c r="B12" s="365" t="s">
        <v>410</v>
      </c>
      <c r="C12" s="365" t="s">
        <v>411</v>
      </c>
      <c r="D12" s="369" t="s">
        <v>412</v>
      </c>
      <c r="E12" s="366" t="s">
        <v>239</v>
      </c>
      <c r="F12" s="366">
        <f>+'APP-1'!J45+'APP-1'!J71+'APP-1'!J73+'APP-1'!J75+'APP-1'!J77+'APP-1'!J79+'APP-1'!J81+'APP-1'!J83+'APP-1'!J85+'APP-1'!J87+'APP-1'!J89+'APP-1'!J99+'APP-1'!J101</f>
        <v>91</v>
      </c>
      <c r="G12" s="367">
        <v>18937015</v>
      </c>
    </row>
    <row r="13" spans="1:7" ht="281.25" customHeight="1">
      <c r="A13" s="366" t="s">
        <v>413</v>
      </c>
      <c r="B13" s="366" t="s">
        <v>391</v>
      </c>
      <c r="C13" s="366" t="s">
        <v>414</v>
      </c>
      <c r="D13" s="369" t="s">
        <v>415</v>
      </c>
      <c r="E13" s="366" t="s">
        <v>402</v>
      </c>
      <c r="F13" s="366">
        <f>+'APP-1'!J50+'APP-1'!J52+'APP-1'!J54</f>
        <v>375</v>
      </c>
      <c r="G13" s="367">
        <v>12310490.51</v>
      </c>
    </row>
    <row r="14" spans="1:7" ht="76.5" customHeight="1">
      <c r="A14" s="365" t="s">
        <v>416</v>
      </c>
      <c r="B14" s="365" t="s">
        <v>417</v>
      </c>
      <c r="C14" s="365" t="s">
        <v>418</v>
      </c>
      <c r="D14" s="369" t="s">
        <v>419</v>
      </c>
      <c r="E14" s="366" t="s">
        <v>420</v>
      </c>
      <c r="F14" s="368">
        <f>+'APP-1'!J20+'APP-1'!J91+'APP-1'!J95</f>
        <v>200019</v>
      </c>
      <c r="G14" s="367">
        <v>10636062.33</v>
      </c>
    </row>
    <row r="15" spans="1:7" ht="83.25" customHeight="1">
      <c r="A15" s="366" t="s">
        <v>421</v>
      </c>
      <c r="B15" s="366" t="s">
        <v>417</v>
      </c>
      <c r="C15" s="366" t="s">
        <v>422</v>
      </c>
      <c r="D15" s="370" t="s">
        <v>423</v>
      </c>
      <c r="E15" s="366" t="s">
        <v>424</v>
      </c>
      <c r="F15" s="366">
        <f>+'APP-1'!J97</f>
        <v>13</v>
      </c>
      <c r="G15" s="367">
        <v>1033194</v>
      </c>
    </row>
    <row r="16" spans="1:7" ht="15" customHeight="1">
      <c r="A16" s="64"/>
      <c r="B16" s="64"/>
      <c r="C16" s="64"/>
      <c r="D16" s="64"/>
      <c r="E16" s="64"/>
      <c r="F16" s="64"/>
      <c r="G16" s="64"/>
    </row>
    <row r="17" spans="1:7" ht="15" customHeight="1">
      <c r="A17" s="47" t="s">
        <v>71</v>
      </c>
      <c r="B17" s="64"/>
      <c r="C17" s="64"/>
      <c r="D17" s="64"/>
      <c r="E17" s="64"/>
      <c r="F17" s="373">
        <f>SUM(F7:F16)</f>
        <v>210168</v>
      </c>
      <c r="G17" s="373">
        <f>SUM(G7:G16)</f>
        <v>83277180.670000002</v>
      </c>
    </row>
    <row r="18" spans="1:7" ht="15" customHeight="1">
      <c r="A18" s="71"/>
      <c r="B18" s="71"/>
      <c r="C18" s="71"/>
      <c r="D18" s="71"/>
      <c r="E18" s="71"/>
      <c r="F18" s="71"/>
      <c r="G18" s="71"/>
    </row>
    <row r="19" spans="1:7">
      <c r="A19" s="24" t="s">
        <v>160</v>
      </c>
      <c r="B19" s="24"/>
    </row>
    <row r="20" spans="1:7">
      <c r="A20" s="24"/>
      <c r="B20" s="24"/>
    </row>
    <row r="22" spans="1:7">
      <c r="A22" s="10"/>
      <c r="B22" s="10"/>
      <c r="E22" s="12"/>
    </row>
    <row r="23" spans="1:7">
      <c r="A23" s="13"/>
      <c r="B23" s="13"/>
      <c r="E23" s="15"/>
    </row>
  </sheetData>
  <mergeCells count="9">
    <mergeCell ref="A1:G1"/>
    <mergeCell ref="A3:G3"/>
    <mergeCell ref="A4:G4"/>
    <mergeCell ref="A5:A6"/>
    <mergeCell ref="C5:C6"/>
    <mergeCell ref="D5:D6"/>
    <mergeCell ref="E5:F5"/>
    <mergeCell ref="B5:B6"/>
    <mergeCell ref="G5:G6"/>
  </mergeCells>
  <phoneticPr fontId="0" type="noConversion"/>
  <printOptions horizontalCentered="1"/>
  <pageMargins left="0.39370078740157483" right="0.39370078740157483" top="1.3779527559055118" bottom="0.47244094488188981" header="0.39370078740157483" footer="0.19685039370078741"/>
  <pageSetup scale="76" fitToHeight="0" orientation="landscape" r:id="rId1"/>
  <headerFooter scaleWithDoc="0">
    <oddHeader>&amp;C&amp;G</oddHeader>
    <oddFooter>&amp;C&amp;G</oddFooter>
  </headerFooter>
  <rowBreaks count="3" manualBreakCount="3">
    <brk id="8" max="16383" man="1"/>
    <brk id="10" max="16383" man="1"/>
    <brk id="13" max="6" man="1"/>
  </rowBreaks>
  <legacyDrawingHF r:id="rId2"/>
</worksheet>
</file>

<file path=xl/worksheets/sheet16.xml><?xml version="1.0" encoding="utf-8"?>
<worksheet xmlns="http://schemas.openxmlformats.org/spreadsheetml/2006/main" xmlns:r="http://schemas.openxmlformats.org/officeDocument/2006/relationships">
  <sheetPr>
    <pageSetUpPr fitToPage="1"/>
  </sheetPr>
  <dimension ref="A1:F28"/>
  <sheetViews>
    <sheetView showGridLines="0" zoomScaleSheetLayoutView="100" workbookViewId="0">
      <selection activeCell="A11" sqref="A11"/>
    </sheetView>
  </sheetViews>
  <sheetFormatPr baseColWidth="10" defaultColWidth="11.42578125" defaultRowHeight="13.5"/>
  <cols>
    <col min="1" max="1" width="40.85546875" style="1" customWidth="1"/>
    <col min="2" max="3" width="13.85546875" style="1" customWidth="1"/>
    <col min="4" max="4" width="16.140625" style="1" customWidth="1"/>
    <col min="5" max="5" width="13.85546875" style="1" customWidth="1"/>
    <col min="6" max="6" width="45.85546875" style="1" customWidth="1"/>
    <col min="7" max="16384" width="11.42578125" style="1"/>
  </cols>
  <sheetData>
    <row r="1" spans="1:6" ht="35.1" customHeight="1">
      <c r="A1" s="518" t="s">
        <v>72</v>
      </c>
      <c r="B1" s="519"/>
      <c r="C1" s="519"/>
      <c r="D1" s="519"/>
      <c r="E1" s="519"/>
      <c r="F1" s="520"/>
    </row>
    <row r="2" spans="1:6" ht="6.75" customHeight="1"/>
    <row r="3" spans="1:6" ht="20.100000000000001" customHeight="1">
      <c r="A3" s="521" t="str">
        <f>Caratula!A13</f>
        <v>UNIDAD RESPONSABLE DEL GASTO:  35 C0 01 SECRETARÍA DE DESARROLLO RURAL Y EQUIDAD PARA LAS COMUNIDADES</v>
      </c>
      <c r="B3" s="522"/>
      <c r="C3" s="522"/>
      <c r="D3" s="522"/>
      <c r="E3" s="522"/>
      <c r="F3" s="523"/>
    </row>
    <row r="4" spans="1:6" ht="20.100000000000001" customHeight="1">
      <c r="A4" s="521" t="str">
        <f>Caratula!A24</f>
        <v>PERÍODO: ENERO - SEPTIEMBRE 2018</v>
      </c>
      <c r="B4" s="522"/>
      <c r="C4" s="522"/>
      <c r="D4" s="522"/>
      <c r="E4" s="522"/>
      <c r="F4" s="523"/>
    </row>
    <row r="5" spans="1:6" ht="25.35" customHeight="1">
      <c r="A5" s="516" t="s">
        <v>31</v>
      </c>
      <c r="B5" s="534" t="s">
        <v>109</v>
      </c>
      <c r="C5" s="535"/>
      <c r="D5" s="535"/>
      <c r="E5" s="593"/>
      <c r="F5" s="516" t="s">
        <v>26</v>
      </c>
    </row>
    <row r="6" spans="1:6" ht="31.5" customHeight="1">
      <c r="A6" s="517"/>
      <c r="B6" s="145" t="s">
        <v>34</v>
      </c>
      <c r="C6" s="145" t="s">
        <v>33</v>
      </c>
      <c r="D6" s="145" t="s">
        <v>30</v>
      </c>
      <c r="E6" s="145" t="s">
        <v>32</v>
      </c>
      <c r="F6" s="517"/>
    </row>
    <row r="7" spans="1:6" ht="18" customHeight="1">
      <c r="A7" s="49" t="s">
        <v>0</v>
      </c>
      <c r="B7" s="49" t="s">
        <v>1</v>
      </c>
      <c r="C7" s="49" t="s">
        <v>2</v>
      </c>
      <c r="D7" s="49" t="s">
        <v>6</v>
      </c>
      <c r="E7" s="49" t="s">
        <v>3</v>
      </c>
      <c r="F7" s="49" t="s">
        <v>4</v>
      </c>
    </row>
    <row r="8" spans="1:6" ht="18" customHeight="1">
      <c r="A8" s="79"/>
      <c r="B8" s="79"/>
      <c r="C8" s="79"/>
      <c r="D8" s="79"/>
      <c r="E8" s="79"/>
      <c r="F8" s="75"/>
    </row>
    <row r="9" spans="1:6" ht="18" customHeight="1">
      <c r="A9" s="79"/>
      <c r="B9" s="79"/>
      <c r="C9" s="79"/>
      <c r="D9" s="79"/>
      <c r="E9" s="79"/>
      <c r="F9" s="75"/>
    </row>
    <row r="10" spans="1:6" ht="18" customHeight="1">
      <c r="A10" s="79"/>
      <c r="B10" s="79"/>
      <c r="C10" s="79"/>
      <c r="D10" s="79"/>
      <c r="E10" s="79"/>
      <c r="F10" s="75"/>
    </row>
    <row r="11" spans="1:6" ht="18" customHeight="1">
      <c r="A11" s="79"/>
      <c r="B11" s="79"/>
      <c r="C11" s="79"/>
      <c r="D11" s="79"/>
      <c r="E11" s="79"/>
      <c r="F11" s="75"/>
    </row>
    <row r="12" spans="1:6" ht="18" customHeight="1">
      <c r="A12" s="79"/>
      <c r="B12" s="79"/>
      <c r="C12" s="79"/>
      <c r="D12" s="79"/>
      <c r="E12" s="79"/>
      <c r="F12" s="75"/>
    </row>
    <row r="13" spans="1:6" ht="18" customHeight="1">
      <c r="A13" s="79"/>
      <c r="B13" s="79"/>
      <c r="C13" s="79"/>
      <c r="D13" s="79"/>
      <c r="E13" s="79"/>
      <c r="F13" s="75"/>
    </row>
    <row r="14" spans="1:6" ht="18" customHeight="1">
      <c r="A14" s="79"/>
      <c r="B14" s="79"/>
      <c r="C14" s="79"/>
      <c r="D14" s="79"/>
      <c r="E14" s="79"/>
      <c r="F14" s="75"/>
    </row>
    <row r="15" spans="1:6" ht="18" customHeight="1">
      <c r="A15" s="79"/>
      <c r="B15" s="79"/>
      <c r="C15" s="79"/>
      <c r="D15" s="79"/>
      <c r="E15" s="79"/>
      <c r="F15" s="75"/>
    </row>
    <row r="16" spans="1:6" ht="18" customHeight="1">
      <c r="A16" s="70"/>
      <c r="B16" s="70"/>
      <c r="C16" s="70"/>
      <c r="D16" s="70"/>
      <c r="E16" s="70"/>
      <c r="F16" s="72"/>
    </row>
    <row r="17" spans="1:6" ht="18" customHeight="1">
      <c r="A17" s="70"/>
      <c r="B17" s="70"/>
      <c r="C17" s="70"/>
      <c r="D17" s="70"/>
      <c r="E17" s="70"/>
      <c r="F17" s="72"/>
    </row>
    <row r="18" spans="1:6" ht="18" customHeight="1">
      <c r="A18" s="70"/>
      <c r="B18" s="70"/>
      <c r="C18" s="70"/>
      <c r="D18" s="70"/>
      <c r="E18" s="70"/>
      <c r="F18" s="72"/>
    </row>
    <row r="19" spans="1:6" ht="18" customHeight="1">
      <c r="A19" s="70"/>
      <c r="B19" s="70"/>
      <c r="C19" s="70"/>
      <c r="D19" s="70"/>
      <c r="E19" s="70"/>
      <c r="F19" s="72"/>
    </row>
    <row r="20" spans="1:6" ht="18" customHeight="1">
      <c r="A20" s="70"/>
      <c r="B20" s="70"/>
      <c r="C20" s="70"/>
      <c r="D20" s="70"/>
      <c r="E20" s="70"/>
      <c r="F20" s="72"/>
    </row>
    <row r="21" spans="1:6" ht="18" customHeight="1">
      <c r="A21" s="70"/>
      <c r="B21" s="70"/>
      <c r="C21" s="70"/>
      <c r="D21" s="70"/>
      <c r="E21" s="70"/>
      <c r="F21" s="72"/>
    </row>
    <row r="22" spans="1:6" ht="18" customHeight="1">
      <c r="A22" s="70"/>
      <c r="B22" s="70"/>
      <c r="C22" s="70"/>
      <c r="D22" s="70"/>
      <c r="E22" s="70"/>
      <c r="F22" s="72"/>
    </row>
    <row r="23" spans="1:6" ht="18" customHeight="1">
      <c r="A23" s="70"/>
      <c r="B23" s="70"/>
      <c r="C23" s="70"/>
      <c r="D23" s="70"/>
      <c r="E23" s="70"/>
      <c r="F23" s="72"/>
    </row>
    <row r="24" spans="1:6" ht="18" customHeight="1">
      <c r="A24" s="70"/>
      <c r="B24" s="70"/>
      <c r="C24" s="70"/>
      <c r="D24" s="70"/>
      <c r="E24" s="70"/>
      <c r="F24" s="72"/>
    </row>
    <row r="25" spans="1:6" ht="18" customHeight="1">
      <c r="A25" s="77" t="s">
        <v>71</v>
      </c>
      <c r="B25" s="70"/>
      <c r="C25" s="70"/>
      <c r="D25" s="70"/>
      <c r="E25" s="70"/>
      <c r="F25" s="72"/>
    </row>
    <row r="26" spans="1:6">
      <c r="A26" s="24"/>
      <c r="B26" s="37"/>
      <c r="C26" s="37"/>
      <c r="D26" s="37"/>
      <c r="E26" s="37"/>
    </row>
    <row r="27" spans="1:6">
      <c r="A27" s="10"/>
      <c r="D27" s="12"/>
      <c r="F27" s="12"/>
    </row>
    <row r="28" spans="1:6">
      <c r="A28" s="13"/>
      <c r="D28" s="15"/>
      <c r="F28" s="15"/>
    </row>
  </sheetData>
  <mergeCells count="6">
    <mergeCell ref="A5:A6"/>
    <mergeCell ref="F5:F6"/>
    <mergeCell ref="A1:F1"/>
    <mergeCell ref="A3:F3"/>
    <mergeCell ref="A4:F4"/>
    <mergeCell ref="B5:E5"/>
  </mergeCells>
  <phoneticPr fontId="0" type="noConversion"/>
  <printOptions horizontalCentered="1"/>
  <pageMargins left="0.39370078740157483" right="0.39370078740157483" top="1.3779527559055118" bottom="0.47244094488188981" header="0.39370078740157483" footer="0.19685039370078741"/>
  <pageSetup scale="92" fitToHeight="0" orientation="landscape" r:id="rId1"/>
  <headerFooter scaleWithDoc="0">
    <oddHeader>&amp;C&amp;G</oddHeader>
    <oddFooter>&amp;C&amp;G</oddFooter>
  </headerFooter>
  <ignoredErrors>
    <ignoredError sqref="A7:F7" numberStoredAsText="1"/>
  </ignoredErrors>
  <drawing r:id="rId2"/>
  <legacyDrawingHF r:id="rId3"/>
</worksheet>
</file>

<file path=xl/worksheets/sheet17.xml><?xml version="1.0" encoding="utf-8"?>
<worksheet xmlns="http://schemas.openxmlformats.org/spreadsheetml/2006/main" xmlns:r="http://schemas.openxmlformats.org/officeDocument/2006/relationships">
  <sheetPr>
    <pageSetUpPr fitToPage="1"/>
  </sheetPr>
  <dimension ref="A1:C29"/>
  <sheetViews>
    <sheetView showGridLines="0" zoomScaleSheetLayoutView="100" workbookViewId="0">
      <selection activeCell="A29" sqref="A29"/>
    </sheetView>
  </sheetViews>
  <sheetFormatPr baseColWidth="10" defaultColWidth="11.42578125" defaultRowHeight="13.5"/>
  <cols>
    <col min="1" max="1" width="42.140625" style="30" customWidth="1"/>
    <col min="2" max="3" width="50.85546875" style="30" customWidth="1"/>
    <col min="4" max="16384" width="11.42578125" style="30"/>
  </cols>
  <sheetData>
    <row r="1" spans="1:3" ht="35.1" customHeight="1">
      <c r="A1" s="718" t="s">
        <v>76</v>
      </c>
      <c r="B1" s="719"/>
      <c r="C1" s="720"/>
    </row>
    <row r="2" spans="1:3" ht="6.75" customHeight="1"/>
    <row r="3" spans="1:3" s="31" customFormat="1" ht="15" customHeight="1">
      <c r="A3" s="721" t="str">
        <f>Caratula!A13</f>
        <v>UNIDAD RESPONSABLE DEL GASTO:  35 C0 01 SECRETARÍA DE DESARROLLO RURAL Y EQUIDAD PARA LAS COMUNIDADES</v>
      </c>
      <c r="B3" s="722"/>
      <c r="C3" s="723"/>
    </row>
    <row r="4" spans="1:3" s="31" customFormat="1" ht="6.75" customHeight="1"/>
    <row r="5" spans="1:3" s="31" customFormat="1" ht="15" customHeight="1">
      <c r="A5" s="721" t="str">
        <f>Caratula!A24</f>
        <v>PERÍODO: ENERO - SEPTIEMBRE 2018</v>
      </c>
      <c r="B5" s="722"/>
      <c r="C5" s="723"/>
    </row>
    <row r="6" spans="1:3" s="31" customFormat="1" ht="6.75" customHeight="1"/>
    <row r="7" spans="1:3" s="31" customFormat="1" ht="15" customHeight="1">
      <c r="A7" s="711" t="s">
        <v>54</v>
      </c>
      <c r="B7" s="712"/>
      <c r="C7" s="713"/>
    </row>
    <row r="8" spans="1:3" s="31" customFormat="1" ht="6.75" customHeight="1">
      <c r="A8" s="724"/>
      <c r="B8" s="724"/>
      <c r="C8" s="724"/>
    </row>
    <row r="9" spans="1:3" s="31" customFormat="1" ht="15" customHeight="1">
      <c r="A9" s="371" t="s">
        <v>425</v>
      </c>
      <c r="B9" s="716" t="s">
        <v>426</v>
      </c>
      <c r="C9" s="717"/>
    </row>
    <row r="10" spans="1:3" s="31" customFormat="1" ht="15" customHeight="1">
      <c r="A10" s="371" t="s">
        <v>427</v>
      </c>
      <c r="B10" s="714" t="s">
        <v>428</v>
      </c>
      <c r="C10" s="715"/>
    </row>
    <row r="11" spans="1:3" s="31" customFormat="1" ht="15" customHeight="1">
      <c r="A11" s="371" t="s">
        <v>429</v>
      </c>
      <c r="B11" s="714" t="s">
        <v>430</v>
      </c>
      <c r="C11" s="715"/>
    </row>
    <row r="12" spans="1:3" s="31" customFormat="1" ht="15" customHeight="1">
      <c r="A12" s="371" t="s">
        <v>431</v>
      </c>
      <c r="B12" s="714" t="s">
        <v>432</v>
      </c>
      <c r="C12" s="715"/>
    </row>
    <row r="13" spans="1:3" s="31" customFormat="1" ht="15" customHeight="1">
      <c r="A13" s="372" t="s">
        <v>433</v>
      </c>
      <c r="B13" s="714" t="s">
        <v>434</v>
      </c>
      <c r="C13" s="715"/>
    </row>
    <row r="14" spans="1:3" s="31" customFormat="1" ht="61.5" customHeight="1">
      <c r="A14" s="372" t="s">
        <v>435</v>
      </c>
      <c r="B14" s="716" t="s">
        <v>436</v>
      </c>
      <c r="C14" s="717"/>
    </row>
    <row r="15" spans="1:3" s="31" customFormat="1" ht="33.6" customHeight="1">
      <c r="A15" s="372" t="s">
        <v>437</v>
      </c>
      <c r="B15" s="716" t="s">
        <v>438</v>
      </c>
      <c r="C15" s="717"/>
    </row>
    <row r="16" spans="1:3" s="31" customFormat="1" ht="33.6" customHeight="1">
      <c r="A16" s="372" t="s">
        <v>439</v>
      </c>
      <c r="B16" s="716" t="s">
        <v>440</v>
      </c>
      <c r="C16" s="717"/>
    </row>
    <row r="17" spans="1:3" s="31" customFormat="1" ht="6.75" customHeight="1"/>
    <row r="18" spans="1:3" s="31" customFormat="1" ht="15" customHeight="1">
      <c r="A18" s="711" t="s">
        <v>55</v>
      </c>
      <c r="B18" s="712"/>
      <c r="C18" s="713"/>
    </row>
    <row r="19" spans="1:3" s="31" customFormat="1" ht="29.1" customHeight="1">
      <c r="A19" s="32" t="s">
        <v>56</v>
      </c>
      <c r="B19" s="32" t="s">
        <v>57</v>
      </c>
      <c r="C19" s="33" t="s">
        <v>58</v>
      </c>
    </row>
    <row r="20" spans="1:3" s="31" customFormat="1" ht="15" customHeight="1">
      <c r="A20" s="34">
        <v>16136699.26</v>
      </c>
      <c r="B20" s="34">
        <v>32663861.699999999</v>
      </c>
      <c r="C20" s="35">
        <v>16527162.439999999</v>
      </c>
    </row>
    <row r="21" spans="1:3" s="31" customFormat="1" ht="6.75" customHeight="1"/>
    <row r="22" spans="1:3" s="31" customFormat="1" ht="15" customHeight="1">
      <c r="A22" s="711" t="s">
        <v>59</v>
      </c>
      <c r="B22" s="712"/>
      <c r="C22" s="713"/>
    </row>
    <row r="23" spans="1:3" s="31" customFormat="1" ht="15" customHeight="1">
      <c r="A23" s="32" t="s">
        <v>60</v>
      </c>
      <c r="B23" s="32" t="s">
        <v>61</v>
      </c>
      <c r="C23" s="33" t="s">
        <v>62</v>
      </c>
    </row>
    <row r="24" spans="1:3" s="31" customFormat="1" ht="15" customHeight="1">
      <c r="A24" s="34">
        <v>32663861.699999999</v>
      </c>
      <c r="B24" s="34" t="s">
        <v>829</v>
      </c>
      <c r="C24" s="35">
        <v>32663861.699999999</v>
      </c>
    </row>
    <row r="25" spans="1:3" s="31" customFormat="1" ht="6.75" customHeight="1"/>
    <row r="26" spans="1:3" s="31" customFormat="1" ht="15" customHeight="1">
      <c r="A26" s="711" t="s">
        <v>63</v>
      </c>
      <c r="B26" s="712"/>
      <c r="C26" s="713"/>
    </row>
    <row r="27" spans="1:3" s="31" customFormat="1" ht="15" customHeight="1">
      <c r="A27" s="32" t="s">
        <v>64</v>
      </c>
      <c r="B27" s="32" t="s">
        <v>65</v>
      </c>
      <c r="C27" s="33" t="s">
        <v>66</v>
      </c>
    </row>
    <row r="28" spans="1:3" s="31" customFormat="1" ht="35.1" customHeight="1">
      <c r="A28" s="36" t="s">
        <v>831</v>
      </c>
      <c r="B28" s="32" t="s">
        <v>830</v>
      </c>
      <c r="C28" s="35">
        <v>16528600.439999999</v>
      </c>
    </row>
    <row r="29" spans="1:3">
      <c r="A29" s="31"/>
      <c r="B29" s="31"/>
      <c r="C29" s="31"/>
    </row>
  </sheetData>
  <mergeCells count="16">
    <mergeCell ref="A1:C1"/>
    <mergeCell ref="A7:C7"/>
    <mergeCell ref="B9:C9"/>
    <mergeCell ref="B10:C10"/>
    <mergeCell ref="A3:C3"/>
    <mergeCell ref="A5:C5"/>
    <mergeCell ref="A8:C8"/>
    <mergeCell ref="A18:C18"/>
    <mergeCell ref="A22:C22"/>
    <mergeCell ref="A26:C26"/>
    <mergeCell ref="B11:C11"/>
    <mergeCell ref="B12:C12"/>
    <mergeCell ref="B13:C13"/>
    <mergeCell ref="B14:C14"/>
    <mergeCell ref="B15:C15"/>
    <mergeCell ref="B16:C16"/>
  </mergeCells>
  <printOptions horizontalCentered="1"/>
  <pageMargins left="0.39370078740157483" right="0.39370078740157483" top="1.3779527559055118" bottom="0.47244094488188981" header="0.39370078740157483" footer="0.19685039370078741"/>
  <pageSetup scale="92" fitToHeight="0" orientation="landscape" r:id="rId1"/>
  <headerFooter scaleWithDoc="0">
    <oddHeader>&amp;C&amp;G</oddHeader>
    <oddFooter>&amp;C&amp;G</oddFooter>
  </headerFooter>
  <legacyDrawingHF r:id="rId2"/>
</worksheet>
</file>

<file path=xl/worksheets/sheet18.xml><?xml version="1.0" encoding="utf-8"?>
<worksheet xmlns="http://schemas.openxmlformats.org/spreadsheetml/2006/main" xmlns:r="http://schemas.openxmlformats.org/officeDocument/2006/relationships">
  <sheetPr>
    <pageSetUpPr fitToPage="1"/>
  </sheetPr>
  <dimension ref="B1:E27"/>
  <sheetViews>
    <sheetView showGridLines="0" view="pageBreakPreview" zoomScaleSheetLayoutView="100" workbookViewId="0">
      <selection activeCell="B19" sqref="B19"/>
    </sheetView>
  </sheetViews>
  <sheetFormatPr baseColWidth="10" defaultColWidth="12.5703125" defaultRowHeight="13.5"/>
  <cols>
    <col min="1" max="1" width="5.5703125" style="26" customWidth="1"/>
    <col min="2" max="2" width="60.140625" style="25" customWidth="1"/>
    <col min="3" max="4" width="16.140625" style="26" customWidth="1"/>
    <col min="5" max="5" width="66.140625" style="26" customWidth="1"/>
    <col min="6" max="16384" width="12.5703125" style="26"/>
  </cols>
  <sheetData>
    <row r="1" spans="2:5" ht="35.1" customHeight="1">
      <c r="B1" s="518" t="s">
        <v>184</v>
      </c>
      <c r="C1" s="519"/>
      <c r="D1" s="519"/>
      <c r="E1" s="520"/>
    </row>
    <row r="2" spans="2:5" ht="7.5" customHeight="1">
      <c r="B2" s="27"/>
      <c r="C2" s="28"/>
      <c r="D2" s="28"/>
      <c r="E2" s="28"/>
    </row>
    <row r="3" spans="2:5" ht="20.100000000000001" customHeight="1">
      <c r="B3" s="521" t="str">
        <f>Caratula!A13</f>
        <v>UNIDAD RESPONSABLE DEL GASTO:  35 C0 01 SECRETARÍA DE DESARROLLO RURAL Y EQUIDAD PARA LAS COMUNIDADES</v>
      </c>
      <c r="C3" s="522"/>
      <c r="D3" s="522"/>
      <c r="E3" s="523"/>
    </row>
    <row r="4" spans="2:5" ht="20.100000000000001" customHeight="1">
      <c r="B4" s="521" t="str">
        <f>Caratula!A24</f>
        <v>PERÍODO: ENERO - SEPTIEMBRE 2018</v>
      </c>
      <c r="C4" s="522"/>
      <c r="D4" s="522"/>
      <c r="E4" s="523"/>
    </row>
    <row r="5" spans="2:5" ht="26.1" customHeight="1">
      <c r="B5" s="725" t="s">
        <v>114</v>
      </c>
      <c r="C5" s="534" t="s">
        <v>110</v>
      </c>
      <c r="D5" s="727"/>
      <c r="E5" s="728" t="s">
        <v>16</v>
      </c>
    </row>
    <row r="6" spans="2:5" s="29" customFormat="1" ht="26.1" customHeight="1">
      <c r="B6" s="726"/>
      <c r="C6" s="146" t="s">
        <v>89</v>
      </c>
      <c r="D6" s="147" t="s">
        <v>21</v>
      </c>
      <c r="E6" s="729"/>
    </row>
    <row r="7" spans="2:5" ht="20.25" customHeight="1">
      <c r="B7" s="49" t="s">
        <v>0</v>
      </c>
      <c r="C7" s="49" t="s">
        <v>1</v>
      </c>
      <c r="D7" s="49" t="s">
        <v>2</v>
      </c>
      <c r="E7" s="49" t="s">
        <v>6</v>
      </c>
    </row>
    <row r="8" spans="2:5" ht="20.25" customHeight="1">
      <c r="B8" s="126"/>
      <c r="C8" s="127"/>
      <c r="D8" s="127"/>
      <c r="E8" s="127"/>
    </row>
    <row r="9" spans="2:5" ht="20.25" customHeight="1">
      <c r="B9" s="126"/>
      <c r="C9" s="127"/>
      <c r="D9" s="127"/>
      <c r="E9" s="127"/>
    </row>
    <row r="10" spans="2:5" ht="20.25" customHeight="1">
      <c r="B10" s="126"/>
      <c r="C10" s="127"/>
      <c r="D10" s="127"/>
      <c r="E10" s="127"/>
    </row>
    <row r="11" spans="2:5" ht="20.25" customHeight="1">
      <c r="B11" s="126"/>
      <c r="C11" s="127"/>
      <c r="D11" s="127"/>
      <c r="E11" s="127"/>
    </row>
    <row r="12" spans="2:5" ht="20.25" customHeight="1">
      <c r="B12" s="126"/>
      <c r="C12" s="127"/>
      <c r="D12" s="127"/>
      <c r="E12" s="127"/>
    </row>
    <row r="13" spans="2:5" ht="20.25" customHeight="1">
      <c r="B13" s="126"/>
      <c r="C13" s="127"/>
      <c r="D13" s="127"/>
      <c r="E13" s="127"/>
    </row>
    <row r="14" spans="2:5" ht="20.25" customHeight="1">
      <c r="B14" s="126"/>
      <c r="C14" s="127"/>
      <c r="D14" s="127"/>
      <c r="E14" s="127"/>
    </row>
    <row r="15" spans="2:5" ht="20.25" customHeight="1">
      <c r="B15" s="126"/>
      <c r="C15" s="127"/>
      <c r="D15" s="127"/>
      <c r="E15" s="127"/>
    </row>
    <row r="16" spans="2:5" ht="20.25" customHeight="1">
      <c r="B16" s="126"/>
      <c r="C16" s="127"/>
      <c r="D16" s="127"/>
      <c r="E16" s="127"/>
    </row>
    <row r="17" spans="2:5" ht="20.25" customHeight="1">
      <c r="B17" s="126"/>
      <c r="C17" s="127"/>
      <c r="D17" s="127"/>
      <c r="E17" s="127"/>
    </row>
    <row r="18" spans="2:5" ht="20.25" customHeight="1">
      <c r="B18" s="126"/>
      <c r="C18" s="127"/>
      <c r="D18" s="127"/>
      <c r="E18" s="127"/>
    </row>
    <row r="19" spans="2:5" ht="20.25" customHeight="1">
      <c r="B19" s="126"/>
      <c r="C19" s="127"/>
      <c r="D19" s="127"/>
      <c r="E19" s="127"/>
    </row>
    <row r="20" spans="2:5" ht="20.25" customHeight="1">
      <c r="B20" s="126"/>
      <c r="C20" s="127"/>
      <c r="D20" s="127"/>
      <c r="E20" s="127"/>
    </row>
    <row r="21" spans="2:5" ht="20.25" customHeight="1">
      <c r="B21" s="126"/>
      <c r="C21" s="127"/>
      <c r="D21" s="127"/>
      <c r="E21" s="127"/>
    </row>
    <row r="22" spans="2:5" ht="20.25" customHeight="1">
      <c r="B22" s="126"/>
      <c r="C22" s="127"/>
      <c r="D22" s="127"/>
      <c r="E22" s="127"/>
    </row>
    <row r="23" spans="2:5" ht="20.25" customHeight="1">
      <c r="B23" s="128" t="s">
        <v>117</v>
      </c>
      <c r="C23" s="127"/>
      <c r="D23" s="127"/>
      <c r="E23" s="127"/>
    </row>
    <row r="24" spans="2:5" ht="20.25" customHeight="1">
      <c r="B24" s="126"/>
      <c r="C24" s="127"/>
      <c r="D24" s="127"/>
      <c r="E24" s="127"/>
    </row>
    <row r="25" spans="2:5">
      <c r="B25" s="24" t="s">
        <v>185</v>
      </c>
    </row>
    <row r="26" spans="2:5">
      <c r="B26" s="10"/>
      <c r="D26" s="12"/>
    </row>
    <row r="27" spans="2:5">
      <c r="B27" s="13"/>
      <c r="D27" s="15"/>
    </row>
  </sheetData>
  <mergeCells count="6">
    <mergeCell ref="B5:B6"/>
    <mergeCell ref="C5:D5"/>
    <mergeCell ref="E5:E6"/>
    <mergeCell ref="B1:E1"/>
    <mergeCell ref="B3:E3"/>
    <mergeCell ref="B4:E4"/>
  </mergeCells>
  <conditionalFormatting sqref="B3">
    <cfRule type="cellIs" dxfId="7" priority="2" stopIfTrue="1" operator="equal">
      <formula>"VAYA A LA HOJA INICIO Y SELECIONE LA UNIDAD RESPONSABLE CORRESPONDIENTE A ESTE INFORME"</formula>
    </cfRule>
  </conditionalFormatting>
  <conditionalFormatting sqref="B4">
    <cfRule type="cellIs" dxfId="6" priority="1" stopIfTrue="1" operator="equal">
      <formula>"VAYA A LA HOJA INICIO Y SELECIONE EL PERIODO CORRESPONDIENTE A ESTE INFORME"</formula>
    </cfRule>
  </conditionalFormatting>
  <dataValidations count="1">
    <dataValidation allowBlank="1" sqref="B3"/>
  </dataValidations>
  <printOptions horizontalCentered="1"/>
  <pageMargins left="0.39370078740157483" right="0.39370078740157483" top="1.3779527559055118" bottom="0.47244094488188981" header="0.39370078740157483" footer="0.19685039370078741"/>
  <pageSetup scale="79" fitToHeight="0" orientation="landscape" r:id="rId1"/>
  <headerFooter scaleWithDoc="0">
    <oddHeader>&amp;C&amp;G</oddHeader>
    <oddFooter>&amp;C&amp;G</oddFooter>
  </headerFooter>
  <ignoredErrors>
    <ignoredError sqref="C7 D7:E7" numberStoredAsText="1"/>
  </ignoredErrors>
  <drawing r:id="rId2"/>
  <legacyDrawingHF r:id="rId3"/>
</worksheet>
</file>

<file path=xl/worksheets/sheet19.xml><?xml version="1.0" encoding="utf-8"?>
<worksheet xmlns="http://schemas.openxmlformats.org/spreadsheetml/2006/main" xmlns:r="http://schemas.openxmlformats.org/officeDocument/2006/relationships">
  <sheetPr>
    <pageSetUpPr fitToPage="1"/>
  </sheetPr>
  <dimension ref="A1:G40"/>
  <sheetViews>
    <sheetView showGridLines="0" view="pageBreakPreview" zoomScale="90" zoomScaleNormal="70" zoomScaleSheetLayoutView="90" workbookViewId="0">
      <selection activeCell="B20" sqref="B20"/>
    </sheetView>
  </sheetViews>
  <sheetFormatPr baseColWidth="10" defaultColWidth="9.140625" defaultRowHeight="13.5"/>
  <cols>
    <col min="1" max="1" width="34.85546875" style="1" customWidth="1"/>
    <col min="2" max="2" width="31.140625" style="1" customWidth="1"/>
    <col min="3" max="3" width="30" style="1" customWidth="1"/>
    <col min="4" max="4" width="12.5703125" style="1" bestFit="1" customWidth="1"/>
    <col min="5" max="7" width="15.85546875" style="1" customWidth="1"/>
    <col min="8" max="16384" width="9.140625" style="1"/>
  </cols>
  <sheetData>
    <row r="1" spans="1:7" ht="35.1" customHeight="1">
      <c r="A1" s="518" t="s">
        <v>37</v>
      </c>
      <c r="B1" s="519"/>
      <c r="C1" s="519"/>
      <c r="D1" s="519"/>
      <c r="E1" s="519"/>
      <c r="F1" s="519"/>
      <c r="G1" s="520"/>
    </row>
    <row r="2" spans="1:7" s="17" customFormat="1" ht="8.25" customHeight="1">
      <c r="A2" s="16"/>
      <c r="B2" s="16"/>
      <c r="C2" s="16"/>
      <c r="D2" s="16"/>
      <c r="E2" s="16"/>
      <c r="F2" s="16"/>
      <c r="G2" s="16"/>
    </row>
    <row r="3" spans="1:7" s="17" customFormat="1" ht="19.5" customHeight="1">
      <c r="A3" s="521" t="str">
        <f>Caratula!A13</f>
        <v>UNIDAD RESPONSABLE DEL GASTO:  35 C0 01 SECRETARÍA DE DESARROLLO RURAL Y EQUIDAD PARA LAS COMUNIDADES</v>
      </c>
      <c r="B3" s="522"/>
      <c r="C3" s="522"/>
      <c r="D3" s="522"/>
      <c r="E3" s="522"/>
      <c r="F3" s="522"/>
      <c r="G3" s="523"/>
    </row>
    <row r="4" spans="1:7" s="17" customFormat="1" ht="19.5" customHeight="1">
      <c r="A4" s="521" t="str">
        <f>Caratula!A24</f>
        <v>PERÍODO: ENERO - SEPTIEMBRE 2018</v>
      </c>
      <c r="B4" s="522"/>
      <c r="C4" s="522"/>
      <c r="D4" s="522"/>
      <c r="E4" s="522"/>
      <c r="F4" s="522"/>
      <c r="G4" s="523"/>
    </row>
    <row r="5" spans="1:7" ht="9" customHeight="1"/>
    <row r="6" spans="1:7" ht="20.100000000000001" customHeight="1">
      <c r="A6" s="516" t="s">
        <v>39</v>
      </c>
      <c r="B6" s="516" t="s">
        <v>38</v>
      </c>
      <c r="C6" s="516" t="s">
        <v>16</v>
      </c>
      <c r="D6" s="516" t="s">
        <v>40</v>
      </c>
      <c r="E6" s="534" t="s">
        <v>87</v>
      </c>
      <c r="F6" s="535"/>
      <c r="G6" s="593"/>
    </row>
    <row r="7" spans="1:7" s="18" customFormat="1" ht="36" customHeight="1">
      <c r="A7" s="517"/>
      <c r="B7" s="517"/>
      <c r="C7" s="517"/>
      <c r="D7" s="517"/>
      <c r="E7" s="137" t="s">
        <v>149</v>
      </c>
      <c r="F7" s="137" t="s">
        <v>181</v>
      </c>
      <c r="G7" s="137" t="s">
        <v>41</v>
      </c>
    </row>
    <row r="8" spans="1:7">
      <c r="A8" s="19" t="s">
        <v>0</v>
      </c>
      <c r="B8" s="19" t="s">
        <v>1</v>
      </c>
      <c r="C8" s="19" t="s">
        <v>2</v>
      </c>
      <c r="D8" s="19" t="s">
        <v>6</v>
      </c>
      <c r="E8" s="19" t="s">
        <v>3</v>
      </c>
      <c r="F8" s="19" t="s">
        <v>4</v>
      </c>
      <c r="G8" s="19" t="s">
        <v>5</v>
      </c>
    </row>
    <row r="9" spans="1:7">
      <c r="A9" s="20"/>
      <c r="B9" s="20"/>
      <c r="C9" s="20"/>
      <c r="D9" s="20"/>
      <c r="E9" s="20"/>
      <c r="F9" s="20"/>
      <c r="G9" s="20"/>
    </row>
    <row r="10" spans="1:7">
      <c r="A10" s="20"/>
      <c r="B10" s="20"/>
      <c r="C10" s="20"/>
      <c r="D10" s="20"/>
      <c r="E10" s="20"/>
      <c r="F10" s="20"/>
      <c r="G10" s="20"/>
    </row>
    <row r="11" spans="1:7">
      <c r="A11" s="20"/>
      <c r="B11" s="20"/>
      <c r="C11" s="20"/>
      <c r="D11" s="20"/>
      <c r="E11" s="20"/>
      <c r="F11" s="20"/>
      <c r="G11" s="20"/>
    </row>
    <row r="12" spans="1:7">
      <c r="A12" s="20"/>
      <c r="B12" s="20"/>
      <c r="C12" s="20"/>
      <c r="D12" s="20"/>
      <c r="E12" s="20"/>
      <c r="F12" s="20"/>
      <c r="G12" s="20"/>
    </row>
    <row r="13" spans="1:7">
      <c r="A13" s="20"/>
      <c r="B13" s="20"/>
      <c r="C13" s="20"/>
      <c r="D13" s="20"/>
      <c r="E13" s="20"/>
      <c r="F13" s="20"/>
      <c r="G13" s="20"/>
    </row>
    <row r="14" spans="1:7">
      <c r="A14" s="20"/>
      <c r="B14" s="20"/>
      <c r="C14" s="20"/>
      <c r="D14" s="20"/>
      <c r="E14" s="20"/>
      <c r="F14" s="20"/>
      <c r="G14" s="20"/>
    </row>
    <row r="15" spans="1:7">
      <c r="A15" s="20"/>
      <c r="B15" s="20"/>
      <c r="C15" s="20"/>
      <c r="D15" s="20"/>
      <c r="E15" s="20"/>
      <c r="F15" s="20"/>
      <c r="G15" s="20"/>
    </row>
    <row r="16" spans="1:7">
      <c r="A16" s="20"/>
      <c r="B16" s="20"/>
      <c r="C16" s="20"/>
      <c r="D16" s="20"/>
      <c r="E16" s="20"/>
      <c r="F16" s="20"/>
      <c r="G16" s="20"/>
    </row>
    <row r="17" spans="1:7">
      <c r="A17" s="20"/>
      <c r="B17" s="20"/>
      <c r="C17" s="20"/>
      <c r="D17" s="20"/>
      <c r="E17" s="20"/>
      <c r="F17" s="20"/>
      <c r="G17" s="20"/>
    </row>
    <row r="18" spans="1:7">
      <c r="A18" s="20"/>
      <c r="B18" s="20"/>
      <c r="C18" s="20"/>
      <c r="D18" s="20"/>
      <c r="E18" s="20"/>
      <c r="F18" s="20"/>
      <c r="G18" s="20"/>
    </row>
    <row r="19" spans="1:7">
      <c r="A19" s="20"/>
      <c r="B19" s="20"/>
      <c r="C19" s="20"/>
      <c r="D19" s="20"/>
      <c r="E19" s="20"/>
      <c r="F19" s="20"/>
      <c r="G19" s="20"/>
    </row>
    <row r="20" spans="1:7">
      <c r="A20" s="20"/>
      <c r="B20" s="20"/>
      <c r="C20" s="20"/>
      <c r="D20" s="20"/>
      <c r="E20" s="20"/>
      <c r="F20" s="20"/>
      <c r="G20" s="20"/>
    </row>
    <row r="21" spans="1:7">
      <c r="A21" s="20"/>
      <c r="B21" s="20"/>
      <c r="C21" s="20"/>
      <c r="D21" s="20"/>
      <c r="E21" s="20"/>
      <c r="F21" s="20"/>
      <c r="G21" s="20"/>
    </row>
    <row r="22" spans="1:7">
      <c r="A22" s="20"/>
      <c r="B22" s="20"/>
      <c r="C22" s="20"/>
      <c r="D22" s="20"/>
      <c r="E22" s="20"/>
      <c r="F22" s="20"/>
      <c r="G22" s="20"/>
    </row>
    <row r="23" spans="1:7">
      <c r="A23" s="20"/>
      <c r="B23" s="20"/>
      <c r="C23" s="20"/>
      <c r="D23" s="20"/>
      <c r="E23" s="20"/>
      <c r="F23" s="20"/>
      <c r="G23" s="20"/>
    </row>
    <row r="24" spans="1:7">
      <c r="A24" s="20"/>
      <c r="B24" s="20"/>
      <c r="C24" s="20"/>
      <c r="D24" s="20"/>
      <c r="E24" s="20"/>
      <c r="F24" s="20"/>
      <c r="G24" s="20"/>
    </row>
    <row r="25" spans="1:7">
      <c r="A25" s="20"/>
      <c r="B25" s="20"/>
      <c r="C25" s="20"/>
      <c r="D25" s="20"/>
      <c r="E25" s="20"/>
      <c r="F25" s="20"/>
      <c r="G25" s="20"/>
    </row>
    <row r="26" spans="1:7">
      <c r="A26" s="20"/>
      <c r="B26" s="20"/>
      <c r="C26" s="20"/>
      <c r="D26" s="20"/>
      <c r="E26" s="20"/>
      <c r="F26" s="20"/>
      <c r="G26" s="20"/>
    </row>
    <row r="27" spans="1:7">
      <c r="A27" s="20"/>
      <c r="B27" s="20"/>
      <c r="C27" s="20"/>
      <c r="D27" s="20"/>
      <c r="E27" s="20"/>
      <c r="F27" s="20"/>
      <c r="G27" s="20"/>
    </row>
    <row r="28" spans="1:7">
      <c r="A28" s="20"/>
      <c r="B28" s="20"/>
      <c r="C28" s="20"/>
      <c r="D28" s="20"/>
      <c r="E28" s="20"/>
      <c r="F28" s="20"/>
      <c r="G28" s="20"/>
    </row>
    <row r="29" spans="1:7">
      <c r="A29" s="20"/>
      <c r="B29" s="20"/>
      <c r="C29" s="20"/>
      <c r="D29" s="20"/>
      <c r="E29" s="20"/>
      <c r="F29" s="20"/>
      <c r="G29" s="20"/>
    </row>
    <row r="30" spans="1:7">
      <c r="A30" s="20"/>
      <c r="B30" s="20"/>
      <c r="C30" s="20"/>
      <c r="D30" s="20"/>
      <c r="E30" s="20"/>
      <c r="F30" s="20"/>
      <c r="G30" s="20"/>
    </row>
    <row r="31" spans="1:7">
      <c r="A31" s="20"/>
      <c r="B31" s="20"/>
      <c r="C31" s="20"/>
      <c r="D31" s="20"/>
      <c r="E31" s="20"/>
      <c r="F31" s="20"/>
      <c r="G31" s="20"/>
    </row>
    <row r="32" spans="1:7">
      <c r="A32" s="20"/>
      <c r="B32" s="20"/>
      <c r="C32" s="20"/>
      <c r="D32" s="20"/>
      <c r="E32" s="20"/>
      <c r="F32" s="20"/>
      <c r="G32" s="20"/>
    </row>
    <row r="33" spans="1:7">
      <c r="A33" s="21" t="s">
        <v>119</v>
      </c>
      <c r="B33" s="20"/>
      <c r="C33" s="20"/>
      <c r="D33" s="20"/>
      <c r="E33" s="20"/>
      <c r="F33" s="20"/>
      <c r="G33" s="20"/>
    </row>
    <row r="34" spans="1:7">
      <c r="A34" s="20"/>
      <c r="B34" s="20"/>
      <c r="C34" s="20"/>
      <c r="D34" s="20"/>
      <c r="E34" s="20"/>
      <c r="F34" s="20"/>
      <c r="G34" s="20"/>
    </row>
    <row r="35" spans="1:7">
      <c r="A35" s="22"/>
      <c r="B35" s="22"/>
      <c r="C35" s="22"/>
      <c r="D35" s="22"/>
      <c r="E35" s="22"/>
      <c r="F35" s="22"/>
      <c r="G35" s="22"/>
    </row>
    <row r="36" spans="1:7">
      <c r="A36" s="23"/>
    </row>
    <row r="37" spans="1:7">
      <c r="A37" s="24"/>
    </row>
    <row r="39" spans="1:7">
      <c r="A39" s="10"/>
      <c r="E39" s="11"/>
    </row>
    <row r="40" spans="1:7">
      <c r="A40" s="13"/>
      <c r="E40" s="14"/>
    </row>
  </sheetData>
  <mergeCells count="8">
    <mergeCell ref="A1:G1"/>
    <mergeCell ref="A3:G3"/>
    <mergeCell ref="A4:G4"/>
    <mergeCell ref="E6:G6"/>
    <mergeCell ref="D6:D7"/>
    <mergeCell ref="A6:A7"/>
    <mergeCell ref="B6:B7"/>
    <mergeCell ref="C6:C7"/>
  </mergeCells>
  <printOptions horizontalCentered="1"/>
  <pageMargins left="0.39370078740157483" right="0.39370078740157483" top="1.3779527559055118" bottom="0.47244094488188981" header="0.39370078740157483" footer="0.19685039370078741"/>
  <pageSetup scale="85" fitToHeight="0" orientation="landscape" r:id="rId1"/>
  <headerFooter scaleWithDoc="0">
    <oddHeader>&amp;C&amp;G</oddHeader>
    <oddFooter>&amp;C&amp;G</oddFooter>
  </headerFooter>
  <ignoredErrors>
    <ignoredError sqref="A8:G8" numberStoredAsText="1"/>
  </ignoredErrors>
  <drawing r:id="rId2"/>
  <legacyDrawingHF r:id="rId3"/>
</worksheet>
</file>

<file path=xl/worksheets/sheet2.xml><?xml version="1.0" encoding="utf-8"?>
<worksheet xmlns="http://schemas.openxmlformats.org/spreadsheetml/2006/main" xmlns:r="http://schemas.openxmlformats.org/officeDocument/2006/relationships">
  <sheetPr>
    <pageSetUpPr fitToPage="1"/>
  </sheetPr>
  <dimension ref="A1:J34"/>
  <sheetViews>
    <sheetView showGridLines="0" zoomScale="80" zoomScaleNormal="80" workbookViewId="0">
      <selection activeCell="O9" sqref="O9"/>
    </sheetView>
  </sheetViews>
  <sheetFormatPr baseColWidth="10" defaultColWidth="11.42578125" defaultRowHeight="13.5"/>
  <cols>
    <col min="1" max="1" width="12.7109375" style="1" customWidth="1"/>
    <col min="2" max="3" width="19.42578125" style="1" customWidth="1"/>
    <col min="4" max="4" width="15.7109375" style="1" customWidth="1"/>
    <col min="5" max="5" width="16.42578125" style="1" customWidth="1"/>
    <col min="6" max="6" width="11.7109375" style="1" customWidth="1"/>
    <col min="7" max="7" width="11" style="1" customWidth="1"/>
    <col min="8" max="8" width="6.5703125" style="1" customWidth="1"/>
    <col min="9" max="9" width="58.140625" style="1" customWidth="1"/>
    <col min="10" max="16384" width="11.42578125" style="1"/>
  </cols>
  <sheetData>
    <row r="1" spans="1:10" ht="35.1" customHeight="1">
      <c r="A1" s="518" t="s">
        <v>68</v>
      </c>
      <c r="B1" s="519"/>
      <c r="C1" s="519"/>
      <c r="D1" s="519"/>
      <c r="E1" s="519"/>
      <c r="F1" s="519"/>
      <c r="G1" s="519"/>
      <c r="H1" s="519"/>
      <c r="I1" s="520"/>
    </row>
    <row r="2" spans="1:10" ht="6.75" customHeight="1"/>
    <row r="3" spans="1:10" ht="17.25" customHeight="1">
      <c r="A3" s="521" t="str">
        <f>Caratula!A13</f>
        <v>UNIDAD RESPONSABLE DEL GASTO:  35 C0 01 SECRETARÍA DE DESARROLLO RURAL Y EQUIDAD PARA LAS COMUNIDADES</v>
      </c>
      <c r="B3" s="522"/>
      <c r="C3" s="522"/>
      <c r="D3" s="522"/>
      <c r="E3" s="522"/>
      <c r="F3" s="522"/>
      <c r="G3" s="522"/>
      <c r="H3" s="522"/>
      <c r="I3" s="523"/>
    </row>
    <row r="4" spans="1:10" ht="17.25" customHeight="1">
      <c r="A4" s="521" t="str">
        <f>Caratula!A24</f>
        <v>PERÍODO: ENERO - SEPTIEMBRE 2018</v>
      </c>
      <c r="B4" s="522"/>
      <c r="C4" s="522"/>
      <c r="D4" s="522"/>
      <c r="E4" s="522"/>
      <c r="F4" s="522"/>
      <c r="G4" s="522"/>
      <c r="H4" s="522"/>
      <c r="I4" s="523"/>
    </row>
    <row r="5" spans="1:10" ht="29.1" customHeight="1">
      <c r="A5" s="516" t="s">
        <v>150</v>
      </c>
      <c r="B5" s="528" t="s">
        <v>87</v>
      </c>
      <c r="C5" s="529"/>
      <c r="D5" s="529"/>
      <c r="E5" s="530"/>
      <c r="F5" s="136" t="s">
        <v>80</v>
      </c>
      <c r="G5" s="136"/>
      <c r="H5" s="524" t="s">
        <v>174</v>
      </c>
      <c r="I5" s="525"/>
      <c r="J5" s="2"/>
    </row>
    <row r="6" spans="1:10" ht="42.75" customHeight="1">
      <c r="A6" s="517"/>
      <c r="B6" s="137" t="s">
        <v>173</v>
      </c>
      <c r="C6" s="137" t="s">
        <v>45</v>
      </c>
      <c r="D6" s="137" t="s">
        <v>46</v>
      </c>
      <c r="E6" s="137" t="s">
        <v>92</v>
      </c>
      <c r="F6" s="138" t="s">
        <v>212</v>
      </c>
      <c r="G6" s="138" t="s">
        <v>213</v>
      </c>
      <c r="H6" s="526" t="s">
        <v>172</v>
      </c>
      <c r="I6" s="527"/>
      <c r="J6" s="3"/>
    </row>
    <row r="7" spans="1:10" s="37" customFormat="1" ht="12.75" customHeight="1">
      <c r="A7" s="53" t="s">
        <v>0</v>
      </c>
      <c r="B7" s="19" t="s">
        <v>1</v>
      </c>
      <c r="C7" s="19" t="s">
        <v>2</v>
      </c>
      <c r="D7" s="19" t="s">
        <v>6</v>
      </c>
      <c r="E7" s="19" t="s">
        <v>3</v>
      </c>
      <c r="F7" s="19" t="s">
        <v>4</v>
      </c>
      <c r="G7" s="19" t="s">
        <v>5</v>
      </c>
      <c r="H7" s="84"/>
      <c r="I7" s="58"/>
    </row>
    <row r="8" spans="1:10" s="37" customFormat="1" ht="36.6" customHeight="1">
      <c r="A8" s="129" t="s">
        <v>88</v>
      </c>
      <c r="B8" s="263">
        <f>+SUM(B9:B16)</f>
        <v>133758848.99000001</v>
      </c>
      <c r="C8" s="263">
        <f t="shared" ref="C8:E8" si="0">+SUM(C9:C16)</f>
        <v>133642036.99000001</v>
      </c>
      <c r="D8" s="263">
        <f t="shared" si="0"/>
        <v>133642036.99000001</v>
      </c>
      <c r="E8" s="263">
        <f t="shared" si="0"/>
        <v>133642036.99000001</v>
      </c>
      <c r="F8" s="130"/>
      <c r="G8" s="130"/>
      <c r="H8" s="131"/>
      <c r="I8" s="132"/>
    </row>
    <row r="9" spans="1:10" s="37" customFormat="1" ht="29.1" customHeight="1">
      <c r="A9" s="47">
        <v>1000</v>
      </c>
      <c r="B9" s="266">
        <v>29844876.320000004</v>
      </c>
      <c r="C9" s="266">
        <v>29832794.320000004</v>
      </c>
      <c r="D9" s="266">
        <v>29832794.320000004</v>
      </c>
      <c r="E9" s="266">
        <v>29832794.320000004</v>
      </c>
      <c r="F9" s="266">
        <f>+B9-C9</f>
        <v>12082</v>
      </c>
      <c r="G9" s="267">
        <f>+C9-D9</f>
        <v>0</v>
      </c>
      <c r="H9" s="514" t="s">
        <v>832</v>
      </c>
      <c r="I9" s="515"/>
    </row>
    <row r="10" spans="1:10" s="37" customFormat="1" ht="29.1" customHeight="1">
      <c r="A10" s="7"/>
      <c r="B10" s="268"/>
      <c r="C10" s="268"/>
      <c r="D10" s="268"/>
      <c r="E10" s="268"/>
      <c r="F10" s="269"/>
      <c r="G10" s="268"/>
      <c r="H10" s="512" t="s">
        <v>827</v>
      </c>
      <c r="I10" s="513"/>
    </row>
    <row r="11" spans="1:10" s="37" customFormat="1" ht="15" customHeight="1">
      <c r="A11" s="4">
        <v>2000</v>
      </c>
      <c r="B11" s="266">
        <v>419388.77</v>
      </c>
      <c r="C11" s="266">
        <v>419388.77</v>
      </c>
      <c r="D11" s="266">
        <v>419388.77</v>
      </c>
      <c r="E11" s="266">
        <v>419388.77</v>
      </c>
      <c r="F11" s="270">
        <f>+B11-C11</f>
        <v>0</v>
      </c>
      <c r="G11" s="267">
        <f>+C11-D11</f>
        <v>0</v>
      </c>
      <c r="H11" s="512" t="s">
        <v>828</v>
      </c>
      <c r="I11" s="513"/>
    </row>
    <row r="12" spans="1:10" s="37" customFormat="1" ht="15" customHeight="1">
      <c r="A12" s="7"/>
      <c r="B12" s="268"/>
      <c r="C12" s="268"/>
      <c r="D12" s="268"/>
      <c r="E12" s="268"/>
      <c r="F12" s="269"/>
      <c r="G12" s="268"/>
      <c r="H12" s="512" t="s">
        <v>827</v>
      </c>
      <c r="I12" s="513"/>
    </row>
    <row r="13" spans="1:10" s="37" customFormat="1" ht="18.75" customHeight="1">
      <c r="A13" s="4">
        <v>3000</v>
      </c>
      <c r="B13" s="266">
        <v>20217403.23</v>
      </c>
      <c r="C13" s="266">
        <v>20112673.23</v>
      </c>
      <c r="D13" s="266">
        <v>20112673.23</v>
      </c>
      <c r="E13" s="266">
        <v>20112673.23</v>
      </c>
      <c r="F13" s="266">
        <f>+B13-C13</f>
        <v>104730</v>
      </c>
      <c r="G13" s="267">
        <f>+C13-D13</f>
        <v>0</v>
      </c>
      <c r="H13" s="512" t="s">
        <v>826</v>
      </c>
      <c r="I13" s="513"/>
    </row>
    <row r="14" spans="1:10" s="37" customFormat="1" ht="15" customHeight="1">
      <c r="A14" s="7"/>
      <c r="B14" s="268"/>
      <c r="C14" s="268"/>
      <c r="D14" s="268"/>
      <c r="E14" s="268"/>
      <c r="F14" s="269"/>
      <c r="G14" s="268"/>
      <c r="H14" s="512" t="s">
        <v>827</v>
      </c>
      <c r="I14" s="513"/>
    </row>
    <row r="15" spans="1:10" s="37" customFormat="1" ht="15" customHeight="1">
      <c r="A15" s="4">
        <v>4000</v>
      </c>
      <c r="B15" s="266">
        <v>83277180.670000002</v>
      </c>
      <c r="C15" s="266">
        <v>83277180.670000002</v>
      </c>
      <c r="D15" s="266">
        <v>83277180.670000002</v>
      </c>
      <c r="E15" s="266">
        <v>83277180.670000002</v>
      </c>
      <c r="F15" s="270">
        <f>+B15-C15</f>
        <v>0</v>
      </c>
      <c r="G15" s="270">
        <f>+C15-D15</f>
        <v>0</v>
      </c>
      <c r="H15" s="512" t="s">
        <v>828</v>
      </c>
      <c r="I15" s="513"/>
    </row>
    <row r="16" spans="1:10" s="37" customFormat="1" ht="15" customHeight="1">
      <c r="A16" s="7"/>
      <c r="B16" s="268"/>
      <c r="C16" s="268"/>
      <c r="D16" s="268"/>
      <c r="E16" s="268"/>
      <c r="F16" s="271"/>
      <c r="G16" s="272"/>
      <c r="H16" s="512" t="s">
        <v>827</v>
      </c>
      <c r="I16" s="513"/>
    </row>
    <row r="17" spans="1:9" s="37" customFormat="1" ht="38.1" customHeight="1">
      <c r="A17" s="9" t="s">
        <v>90</v>
      </c>
      <c r="B17" s="276">
        <f>+SUM(B18:B29)</f>
        <v>0</v>
      </c>
      <c r="C17" s="276">
        <f t="shared" ref="C17:G17" si="1">+SUM(C18:C29)</f>
        <v>0</v>
      </c>
      <c r="D17" s="276">
        <f t="shared" si="1"/>
        <v>0</v>
      </c>
      <c r="E17" s="276">
        <f t="shared" si="1"/>
        <v>0</v>
      </c>
      <c r="F17" s="276">
        <f t="shared" si="1"/>
        <v>0</v>
      </c>
      <c r="G17" s="276">
        <f t="shared" si="1"/>
        <v>0</v>
      </c>
      <c r="H17" s="512"/>
      <c r="I17" s="513"/>
    </row>
    <row r="18" spans="1:9" s="37" customFormat="1" ht="11.25">
      <c r="A18" s="134">
        <v>1000</v>
      </c>
      <c r="B18" s="273">
        <v>0</v>
      </c>
      <c r="C18" s="273">
        <v>0</v>
      </c>
      <c r="D18" s="273">
        <v>0</v>
      </c>
      <c r="E18" s="273">
        <v>0</v>
      </c>
      <c r="F18" s="270">
        <f>+B18-C18</f>
        <v>0</v>
      </c>
      <c r="G18" s="270">
        <f>+C18-D18</f>
        <v>0</v>
      </c>
      <c r="H18" s="512" t="s">
        <v>828</v>
      </c>
      <c r="I18" s="513"/>
    </row>
    <row r="19" spans="1:9" s="37" customFormat="1" ht="11.25">
      <c r="A19" s="135"/>
      <c r="B19" s="268"/>
      <c r="C19" s="268"/>
      <c r="D19" s="268"/>
      <c r="E19" s="268"/>
      <c r="F19" s="271"/>
      <c r="G19" s="272"/>
      <c r="H19" s="512" t="s">
        <v>827</v>
      </c>
      <c r="I19" s="513"/>
    </row>
    <row r="20" spans="1:9" s="37" customFormat="1" ht="11.25">
      <c r="A20" s="134">
        <v>2000</v>
      </c>
      <c r="B20" s="273">
        <v>0</v>
      </c>
      <c r="C20" s="273">
        <v>0</v>
      </c>
      <c r="D20" s="273">
        <v>0</v>
      </c>
      <c r="E20" s="273">
        <v>0</v>
      </c>
      <c r="F20" s="270">
        <f>+B20-C20</f>
        <v>0</v>
      </c>
      <c r="G20" s="270">
        <f>+C20-D20</f>
        <v>0</v>
      </c>
      <c r="H20" s="512" t="s">
        <v>828</v>
      </c>
      <c r="I20" s="513"/>
    </row>
    <row r="21" spans="1:9" s="37" customFormat="1" ht="11.25">
      <c r="A21" s="135"/>
      <c r="B21" s="268"/>
      <c r="C21" s="268"/>
      <c r="D21" s="268"/>
      <c r="E21" s="268"/>
      <c r="F21" s="271"/>
      <c r="G21" s="272"/>
      <c r="H21" s="512" t="s">
        <v>827</v>
      </c>
      <c r="I21" s="513"/>
    </row>
    <row r="22" spans="1:9" s="37" customFormat="1" ht="11.25">
      <c r="A22" s="134">
        <v>3000</v>
      </c>
      <c r="B22" s="273">
        <v>0</v>
      </c>
      <c r="C22" s="273">
        <v>0</v>
      </c>
      <c r="D22" s="273">
        <v>0</v>
      </c>
      <c r="E22" s="273">
        <v>0</v>
      </c>
      <c r="F22" s="270">
        <f>+B22-C22</f>
        <v>0</v>
      </c>
      <c r="G22" s="270">
        <f>+C22-D22</f>
        <v>0</v>
      </c>
      <c r="H22" s="512" t="s">
        <v>828</v>
      </c>
      <c r="I22" s="513"/>
    </row>
    <row r="23" spans="1:9" s="37" customFormat="1" ht="11.25">
      <c r="A23" s="134"/>
      <c r="B23" s="273"/>
      <c r="C23" s="273"/>
      <c r="D23" s="273"/>
      <c r="E23" s="273"/>
      <c r="F23" s="274"/>
      <c r="G23" s="275"/>
      <c r="H23" s="512" t="s">
        <v>827</v>
      </c>
      <c r="I23" s="513"/>
    </row>
    <row r="24" spans="1:9" s="37" customFormat="1" ht="11.25">
      <c r="A24" s="135"/>
      <c r="B24" s="268"/>
      <c r="C24" s="268"/>
      <c r="D24" s="268"/>
      <c r="E24" s="268"/>
      <c r="F24" s="271"/>
      <c r="G24" s="272"/>
      <c r="H24" s="512"/>
      <c r="I24" s="513"/>
    </row>
    <row r="25" spans="1:9" s="37" customFormat="1" ht="15" customHeight="1">
      <c r="A25" s="47">
        <v>5000</v>
      </c>
      <c r="B25" s="273">
        <v>0</v>
      </c>
      <c r="C25" s="273">
        <v>0</v>
      </c>
      <c r="D25" s="273">
        <v>0</v>
      </c>
      <c r="E25" s="273">
        <v>0</v>
      </c>
      <c r="F25" s="270">
        <f>+B25-C25</f>
        <v>0</v>
      </c>
      <c r="G25" s="270">
        <f>+C25-D25</f>
        <v>0</v>
      </c>
      <c r="H25" s="512" t="s">
        <v>828</v>
      </c>
      <c r="I25" s="513"/>
    </row>
    <row r="26" spans="1:9" s="37" customFormat="1" ht="15" customHeight="1">
      <c r="A26" s="7"/>
      <c r="B26" s="268"/>
      <c r="C26" s="268"/>
      <c r="D26" s="268"/>
      <c r="E26" s="268"/>
      <c r="F26" s="271"/>
      <c r="G26" s="272"/>
      <c r="H26" s="512" t="s">
        <v>827</v>
      </c>
      <c r="I26" s="513"/>
    </row>
    <row r="27" spans="1:9" s="37" customFormat="1" ht="15" customHeight="1">
      <c r="A27" s="4">
        <v>6000</v>
      </c>
      <c r="B27" s="273">
        <v>0</v>
      </c>
      <c r="C27" s="273">
        <v>0</v>
      </c>
      <c r="D27" s="273">
        <v>0</v>
      </c>
      <c r="E27" s="273">
        <v>0</v>
      </c>
      <c r="F27" s="270">
        <f>+B27-C27</f>
        <v>0</v>
      </c>
      <c r="G27" s="270">
        <f>+C27-D27</f>
        <v>0</v>
      </c>
      <c r="H27" s="512" t="s">
        <v>828</v>
      </c>
      <c r="I27" s="513"/>
    </row>
    <row r="28" spans="1:9" s="37" customFormat="1" ht="15" customHeight="1">
      <c r="A28" s="7"/>
      <c r="B28" s="268"/>
      <c r="C28" s="268"/>
      <c r="D28" s="268"/>
      <c r="E28" s="268"/>
      <c r="F28" s="271"/>
      <c r="G28" s="272"/>
      <c r="H28" s="512" t="s">
        <v>827</v>
      </c>
      <c r="I28" s="513"/>
    </row>
    <row r="29" spans="1:9" s="37" customFormat="1" ht="15" customHeight="1">
      <c r="A29" s="4">
        <v>7000</v>
      </c>
      <c r="B29" s="273">
        <v>0</v>
      </c>
      <c r="C29" s="273">
        <v>0</v>
      </c>
      <c r="D29" s="273">
        <v>0</v>
      </c>
      <c r="E29" s="273">
        <v>0</v>
      </c>
      <c r="F29" s="270">
        <f>+B29-C29</f>
        <v>0</v>
      </c>
      <c r="G29" s="270">
        <f>+C29-D29</f>
        <v>0</v>
      </c>
      <c r="H29" s="512" t="s">
        <v>828</v>
      </c>
      <c r="I29" s="513"/>
    </row>
    <row r="30" spans="1:9" s="37" customFormat="1" ht="15" customHeight="1">
      <c r="A30" s="7"/>
      <c r="B30" s="264"/>
      <c r="C30" s="264"/>
      <c r="D30" s="264"/>
      <c r="E30" s="264"/>
      <c r="F30" s="87"/>
      <c r="G30" s="8"/>
      <c r="H30" s="512" t="s">
        <v>827</v>
      </c>
      <c r="I30" s="513"/>
    </row>
    <row r="31" spans="1:9" s="37" customFormat="1" ht="29.1" customHeight="1">
      <c r="A31" s="56" t="s">
        <v>93</v>
      </c>
      <c r="B31" s="277">
        <f>+B17+B8</f>
        <v>133758848.99000001</v>
      </c>
      <c r="C31" s="277">
        <f t="shared" ref="C31:E31" si="2">+C17+C8</f>
        <v>133642036.99000001</v>
      </c>
      <c r="D31" s="277">
        <f t="shared" si="2"/>
        <v>133642036.99000001</v>
      </c>
      <c r="E31" s="277">
        <f t="shared" si="2"/>
        <v>133642036.99000001</v>
      </c>
      <c r="F31" s="54"/>
      <c r="G31" s="54"/>
      <c r="H31" s="52"/>
      <c r="I31" s="85"/>
    </row>
    <row r="32" spans="1:9">
      <c r="A32" s="24"/>
      <c r="B32" s="283"/>
      <c r="C32" s="283"/>
    </row>
    <row r="33" spans="1:9">
      <c r="A33" s="10"/>
      <c r="B33" s="463"/>
      <c r="C33" s="463"/>
      <c r="G33" s="12"/>
      <c r="H33" s="12"/>
      <c r="I33" s="12"/>
    </row>
    <row r="34" spans="1:9">
      <c r="A34" s="13"/>
      <c r="B34" s="462"/>
      <c r="C34" s="462"/>
      <c r="G34" s="15"/>
      <c r="H34" s="15"/>
      <c r="I34" s="15"/>
    </row>
  </sheetData>
  <mergeCells count="29">
    <mergeCell ref="A5:A6"/>
    <mergeCell ref="A1:I1"/>
    <mergeCell ref="A3:I3"/>
    <mergeCell ref="A4:I4"/>
    <mergeCell ref="H5:I5"/>
    <mergeCell ref="H6:I6"/>
    <mergeCell ref="B5:E5"/>
    <mergeCell ref="H9:I9"/>
    <mergeCell ref="H10:I10"/>
    <mergeCell ref="H11:I11"/>
    <mergeCell ref="H12:I12"/>
    <mergeCell ref="H13:I13"/>
    <mergeCell ref="H14:I14"/>
    <mergeCell ref="H15:I15"/>
    <mergeCell ref="H16:I16"/>
    <mergeCell ref="H17:I17"/>
    <mergeCell ref="H18:I18"/>
    <mergeCell ref="H19:I19"/>
    <mergeCell ref="H20:I20"/>
    <mergeCell ref="H21:I21"/>
    <mergeCell ref="H22:I22"/>
    <mergeCell ref="H23:I23"/>
    <mergeCell ref="H29:I29"/>
    <mergeCell ref="H30:I30"/>
    <mergeCell ref="H24:I24"/>
    <mergeCell ref="H25:I25"/>
    <mergeCell ref="H26:I26"/>
    <mergeCell ref="H27:I27"/>
    <mergeCell ref="H28:I28"/>
  </mergeCells>
  <phoneticPr fontId="0" type="noConversion"/>
  <printOptions horizontalCentered="1"/>
  <pageMargins left="0.39370078740157483" right="0.39370078740157483" top="1.3779527559055118" bottom="0.47244094488188981" header="0.39370078740157483" footer="0.19685039370078741"/>
  <pageSetup scale="77" fitToHeight="0" orientation="landscape" r:id="rId1"/>
  <headerFooter scaleWithDoc="0">
    <oddHeader>&amp;C&amp;G</oddHeader>
    <oddFooter>&amp;C&amp;G</oddFooter>
  </headerFooter>
  <ignoredErrors>
    <ignoredError sqref="A7:D7 E7:G7" numberStoredAsText="1"/>
  </ignoredErrors>
  <legacyDrawingHF r:id="rId2"/>
</worksheet>
</file>

<file path=xl/worksheets/sheet20.xml><?xml version="1.0" encoding="utf-8"?>
<worksheet xmlns="http://schemas.openxmlformats.org/spreadsheetml/2006/main" xmlns:r="http://schemas.openxmlformats.org/officeDocument/2006/relationships">
  <sheetPr>
    <pageSetUpPr fitToPage="1"/>
  </sheetPr>
  <dimension ref="A1:P34"/>
  <sheetViews>
    <sheetView showGridLines="0" view="pageBreakPreview" zoomScale="70" zoomScaleNormal="60" zoomScaleSheetLayoutView="70" workbookViewId="0">
      <selection activeCell="H14" sqref="H14"/>
    </sheetView>
  </sheetViews>
  <sheetFormatPr baseColWidth="10" defaultColWidth="12.5703125" defaultRowHeight="13.5"/>
  <cols>
    <col min="1" max="7" width="4.5703125" style="26" customWidth="1"/>
    <col min="8" max="8" width="51" style="25" customWidth="1"/>
    <col min="9" max="11" width="15.42578125" style="26" customWidth="1"/>
    <col min="12" max="12" width="17" style="26" customWidth="1"/>
    <col min="13" max="13" width="46.140625" style="26" customWidth="1"/>
    <col min="14" max="16384" width="12.5703125" style="26"/>
  </cols>
  <sheetData>
    <row r="1" spans="1:15" s="246" customFormat="1" ht="23.1" customHeight="1">
      <c r="A1" s="730" t="s">
        <v>204</v>
      </c>
      <c r="B1" s="731"/>
      <c r="C1" s="731"/>
      <c r="D1" s="731"/>
      <c r="E1" s="731"/>
      <c r="F1" s="731"/>
      <c r="G1" s="731"/>
      <c r="H1" s="731"/>
      <c r="I1" s="731"/>
      <c r="J1" s="731"/>
      <c r="K1" s="731"/>
      <c r="L1" s="731"/>
      <c r="M1" s="732"/>
    </row>
    <row r="2" spans="1:15" s="246" customFormat="1" ht="23.1" customHeight="1">
      <c r="A2" s="733" t="s">
        <v>201</v>
      </c>
      <c r="B2" s="734"/>
      <c r="C2" s="734"/>
      <c r="D2" s="734"/>
      <c r="E2" s="734"/>
      <c r="F2" s="734"/>
      <c r="G2" s="734"/>
      <c r="H2" s="734"/>
      <c r="I2" s="734"/>
      <c r="J2" s="734"/>
      <c r="K2" s="734"/>
      <c r="L2" s="734"/>
      <c r="M2" s="735"/>
    </row>
    <row r="3" spans="1:15" ht="7.5" customHeight="1">
      <c r="H3" s="27"/>
      <c r="I3" s="28"/>
      <c r="J3" s="28"/>
      <c r="K3" s="28"/>
      <c r="L3" s="28"/>
      <c r="M3" s="28"/>
    </row>
    <row r="4" spans="1:15" ht="20.100000000000001" customHeight="1">
      <c r="A4" s="736" t="str">
        <f>Caratula!A13</f>
        <v>UNIDAD RESPONSABLE DEL GASTO:  35 C0 01 SECRETARÍA DE DESARROLLO RURAL Y EQUIDAD PARA LAS COMUNIDADES</v>
      </c>
      <c r="B4" s="737"/>
      <c r="C4" s="737"/>
      <c r="D4" s="737"/>
      <c r="E4" s="737"/>
      <c r="F4" s="737"/>
      <c r="G4" s="737"/>
      <c r="H4" s="737"/>
      <c r="I4" s="737"/>
      <c r="J4" s="737"/>
      <c r="K4" s="737"/>
      <c r="L4" s="737"/>
      <c r="M4" s="738"/>
    </row>
    <row r="5" spans="1:15" ht="20.100000000000001" customHeight="1">
      <c r="A5" s="737" t="str">
        <f>Caratula!A24</f>
        <v>PERÍODO: ENERO - SEPTIEMBRE 2018</v>
      </c>
      <c r="B5" s="737"/>
      <c r="C5" s="737"/>
      <c r="D5" s="737"/>
      <c r="E5" s="737"/>
      <c r="F5" s="737"/>
      <c r="G5" s="737"/>
      <c r="H5" s="737"/>
      <c r="I5" s="737"/>
      <c r="J5" s="737"/>
      <c r="K5" s="737"/>
      <c r="L5" s="737"/>
      <c r="M5" s="738"/>
    </row>
    <row r="6" spans="1:15" ht="26.1" customHeight="1">
      <c r="A6" s="739" t="s">
        <v>77</v>
      </c>
      <c r="B6" s="739" t="s">
        <v>44</v>
      </c>
      <c r="C6" s="739" t="s">
        <v>42</v>
      </c>
      <c r="D6" s="739" t="s">
        <v>43</v>
      </c>
      <c r="E6" s="739" t="s">
        <v>12</v>
      </c>
      <c r="F6" s="739" t="s">
        <v>209</v>
      </c>
      <c r="G6" s="739" t="s">
        <v>205</v>
      </c>
      <c r="H6" s="728" t="s">
        <v>207</v>
      </c>
      <c r="I6" s="659" t="s">
        <v>187</v>
      </c>
      <c r="J6" s="660"/>
      <c r="K6" s="741"/>
      <c r="L6" s="653" t="s">
        <v>202</v>
      </c>
      <c r="M6" s="742" t="s">
        <v>203</v>
      </c>
    </row>
    <row r="7" spans="1:15" s="29" customFormat="1" ht="26.1" customHeight="1">
      <c r="A7" s="740"/>
      <c r="B7" s="740"/>
      <c r="C7" s="740"/>
      <c r="D7" s="740"/>
      <c r="E7" s="740"/>
      <c r="F7" s="740"/>
      <c r="G7" s="740"/>
      <c r="H7" s="729"/>
      <c r="I7" s="202" t="s">
        <v>200</v>
      </c>
      <c r="J7" s="203" t="s">
        <v>27</v>
      </c>
      <c r="K7" s="202" t="s">
        <v>21</v>
      </c>
      <c r="L7" s="655"/>
      <c r="M7" s="743"/>
    </row>
    <row r="8" spans="1:15" ht="20.25" customHeight="1">
      <c r="A8" s="244" t="s">
        <v>0</v>
      </c>
      <c r="B8" s="244"/>
      <c r="C8" s="244"/>
      <c r="D8" s="244"/>
      <c r="E8" s="244"/>
      <c r="F8" s="244"/>
      <c r="G8" s="250"/>
      <c r="H8" s="204"/>
      <c r="I8" s="204"/>
      <c r="J8" s="204"/>
      <c r="K8" s="204"/>
      <c r="L8" s="204"/>
      <c r="M8" s="204"/>
    </row>
    <row r="9" spans="1:15" ht="20.25" customHeight="1">
      <c r="A9" s="245"/>
      <c r="B9" s="244" t="s">
        <v>0</v>
      </c>
      <c r="C9" s="245"/>
      <c r="D9" s="245"/>
      <c r="E9" s="245"/>
      <c r="F9" s="245"/>
      <c r="G9" s="245"/>
      <c r="H9" s="126"/>
      <c r="I9" s="127"/>
      <c r="J9" s="127"/>
      <c r="K9" s="127"/>
      <c r="L9" s="127"/>
      <c r="M9" s="127"/>
    </row>
    <row r="10" spans="1:15" ht="20.25" customHeight="1">
      <c r="A10" s="245"/>
      <c r="B10" s="245"/>
      <c r="C10" s="244" t="s">
        <v>0</v>
      </c>
      <c r="D10" s="245"/>
      <c r="E10" s="245"/>
      <c r="F10" s="245"/>
      <c r="G10" s="245"/>
      <c r="H10" s="126"/>
      <c r="I10" s="127"/>
      <c r="J10" s="127"/>
      <c r="K10" s="127"/>
      <c r="L10" s="127"/>
      <c r="M10" s="127"/>
    </row>
    <row r="11" spans="1:15" ht="20.25" customHeight="1">
      <c r="A11" s="245"/>
      <c r="B11" s="245"/>
      <c r="C11" s="245"/>
      <c r="D11" s="244" t="s">
        <v>0</v>
      </c>
      <c r="E11" s="245"/>
      <c r="F11" s="245"/>
      <c r="G11" s="245"/>
      <c r="H11" s="126"/>
      <c r="I11" s="127"/>
      <c r="J11" s="127"/>
      <c r="K11" s="127"/>
      <c r="L11" s="127"/>
      <c r="M11" s="127"/>
    </row>
    <row r="12" spans="1:15" ht="20.25" customHeight="1">
      <c r="A12" s="245"/>
      <c r="B12" s="245"/>
      <c r="C12" s="245"/>
      <c r="D12" s="245"/>
      <c r="E12" s="244" t="s">
        <v>0</v>
      </c>
      <c r="F12" s="245"/>
      <c r="G12" s="245"/>
      <c r="H12" s="126"/>
      <c r="I12" s="127"/>
      <c r="J12" s="127"/>
      <c r="K12" s="127"/>
      <c r="L12" s="127"/>
      <c r="M12" s="127"/>
    </row>
    <row r="13" spans="1:15" ht="20.25" customHeight="1">
      <c r="A13" s="245"/>
      <c r="B13" s="245"/>
      <c r="C13" s="245"/>
      <c r="D13" s="245"/>
      <c r="E13" s="245"/>
      <c r="F13" s="244" t="s">
        <v>0</v>
      </c>
      <c r="G13" s="250"/>
      <c r="H13" s="251"/>
      <c r="I13" s="251"/>
      <c r="J13" s="251"/>
      <c r="K13" s="251"/>
      <c r="L13" s="251"/>
      <c r="M13" s="251"/>
    </row>
    <row r="14" spans="1:15" ht="20.25" customHeight="1">
      <c r="A14" s="245"/>
      <c r="B14" s="245"/>
      <c r="C14" s="245"/>
      <c r="D14" s="245"/>
      <c r="E14" s="245"/>
      <c r="F14" s="245"/>
      <c r="G14" s="244" t="s">
        <v>0</v>
      </c>
      <c r="H14" s="204" t="s">
        <v>1</v>
      </c>
      <c r="I14" s="204" t="s">
        <v>2</v>
      </c>
      <c r="J14" s="204" t="s">
        <v>6</v>
      </c>
      <c r="K14" s="204" t="s">
        <v>3</v>
      </c>
      <c r="L14" s="204" t="s">
        <v>4</v>
      </c>
      <c r="M14" s="204" t="s">
        <v>5</v>
      </c>
      <c r="O14" s="205"/>
    </row>
    <row r="15" spans="1:15" ht="20.25" customHeight="1">
      <c r="A15" s="245"/>
      <c r="B15" s="245"/>
      <c r="C15" s="245"/>
      <c r="D15" s="245"/>
      <c r="E15" s="245"/>
      <c r="F15" s="245"/>
      <c r="G15" s="245"/>
      <c r="H15" s="126"/>
      <c r="I15" s="127"/>
      <c r="J15" s="127"/>
      <c r="K15" s="127"/>
      <c r="L15" s="127"/>
      <c r="M15" s="127"/>
    </row>
    <row r="16" spans="1:15" ht="20.25" customHeight="1">
      <c r="A16" s="245"/>
      <c r="B16" s="245"/>
      <c r="C16" s="245"/>
      <c r="D16" s="245"/>
      <c r="E16" s="245"/>
      <c r="F16" s="245"/>
      <c r="G16" s="245"/>
      <c r="H16" s="126"/>
      <c r="I16" s="127"/>
      <c r="J16" s="127"/>
      <c r="K16" s="127"/>
      <c r="L16" s="127"/>
      <c r="M16" s="127"/>
    </row>
    <row r="17" spans="1:16" ht="20.25" customHeight="1">
      <c r="A17" s="245"/>
      <c r="B17" s="245"/>
      <c r="C17" s="245"/>
      <c r="D17" s="245"/>
      <c r="E17" s="245"/>
      <c r="F17" s="245"/>
      <c r="G17" s="245"/>
      <c r="H17" s="126"/>
      <c r="I17" s="127"/>
      <c r="J17" s="127"/>
      <c r="K17" s="127"/>
      <c r="L17" s="127"/>
      <c r="M17" s="127"/>
    </row>
    <row r="18" spans="1:16" ht="20.25" customHeight="1">
      <c r="A18" s="245"/>
      <c r="B18" s="245"/>
      <c r="C18" s="245"/>
      <c r="D18" s="245"/>
      <c r="E18" s="245"/>
      <c r="F18" s="245"/>
      <c r="G18" s="245"/>
      <c r="H18" s="126"/>
      <c r="I18" s="127"/>
      <c r="J18" s="127"/>
      <c r="K18" s="127"/>
      <c r="L18" s="127"/>
      <c r="M18" s="127"/>
    </row>
    <row r="19" spans="1:16" ht="20.25" customHeight="1">
      <c r="A19" s="245"/>
      <c r="B19" s="245"/>
      <c r="C19" s="245"/>
      <c r="D19" s="245"/>
      <c r="E19" s="245"/>
      <c r="F19" s="245"/>
      <c r="G19" s="245"/>
      <c r="H19" s="126"/>
      <c r="I19" s="127"/>
      <c r="J19" s="127"/>
      <c r="K19" s="127"/>
      <c r="L19" s="127"/>
      <c r="M19" s="127"/>
    </row>
    <row r="20" spans="1:16" ht="20.25" customHeight="1">
      <c r="A20" s="245"/>
      <c r="B20" s="245"/>
      <c r="C20" s="245"/>
      <c r="D20" s="245"/>
      <c r="E20" s="245"/>
      <c r="F20" s="245"/>
      <c r="G20" s="245"/>
      <c r="H20" s="126"/>
      <c r="I20" s="127"/>
      <c r="J20" s="127"/>
      <c r="K20" s="127"/>
      <c r="L20" s="127"/>
      <c r="M20" s="127"/>
    </row>
    <row r="21" spans="1:16" ht="20.25" customHeight="1">
      <c r="A21" s="245"/>
      <c r="B21" s="245"/>
      <c r="C21" s="245"/>
      <c r="D21" s="245"/>
      <c r="E21" s="245"/>
      <c r="F21" s="245"/>
      <c r="G21" s="245"/>
      <c r="H21" s="126"/>
      <c r="I21" s="127"/>
      <c r="J21" s="127"/>
      <c r="K21" s="127"/>
      <c r="L21" s="127"/>
      <c r="M21" s="127"/>
    </row>
    <row r="22" spans="1:16" ht="20.25" customHeight="1">
      <c r="A22" s="245"/>
      <c r="B22" s="245"/>
      <c r="C22" s="245"/>
      <c r="D22" s="245"/>
      <c r="E22" s="245"/>
      <c r="F22" s="245"/>
      <c r="G22" s="245"/>
      <c r="H22" s="126"/>
      <c r="I22" s="127"/>
      <c r="J22" s="127"/>
      <c r="K22" s="127"/>
      <c r="L22" s="127"/>
      <c r="M22" s="127"/>
    </row>
    <row r="23" spans="1:16" ht="20.25" customHeight="1">
      <c r="A23" s="245"/>
      <c r="B23" s="245"/>
      <c r="C23" s="245"/>
      <c r="D23" s="245"/>
      <c r="E23" s="245"/>
      <c r="F23" s="245"/>
      <c r="G23" s="245"/>
      <c r="H23" s="126"/>
      <c r="I23" s="127"/>
      <c r="J23" s="127"/>
      <c r="K23" s="127"/>
      <c r="L23" s="127"/>
      <c r="M23" s="127"/>
      <c r="P23" s="246"/>
    </row>
    <row r="24" spans="1:16" ht="20.25" customHeight="1">
      <c r="A24" s="245"/>
      <c r="B24" s="245"/>
      <c r="C24" s="245"/>
      <c r="D24" s="245"/>
      <c r="E24" s="245"/>
      <c r="F24" s="245"/>
      <c r="G24" s="245"/>
      <c r="H24" s="126"/>
      <c r="I24" s="127"/>
      <c r="J24" s="127"/>
      <c r="K24" s="127"/>
      <c r="L24" s="127"/>
      <c r="M24" s="127"/>
      <c r="P24" s="246"/>
    </row>
    <row r="25" spans="1:16" ht="20.25" customHeight="1">
      <c r="A25" s="245"/>
      <c r="B25" s="245"/>
      <c r="C25" s="245"/>
      <c r="D25" s="245"/>
      <c r="E25" s="245"/>
      <c r="F25" s="245"/>
      <c r="G25" s="245"/>
      <c r="H25" s="126"/>
      <c r="I25" s="127"/>
      <c r="J25" s="127"/>
      <c r="K25" s="127"/>
      <c r="L25" s="127"/>
      <c r="M25" s="127"/>
    </row>
    <row r="26" spans="1:16" ht="20.25" customHeight="1">
      <c r="A26" s="245"/>
      <c r="B26" s="245"/>
      <c r="C26" s="245"/>
      <c r="D26" s="245"/>
      <c r="E26" s="245"/>
      <c r="F26" s="245"/>
      <c r="G26" s="245"/>
      <c r="H26" s="126"/>
      <c r="I26" s="127"/>
      <c r="J26" s="127"/>
      <c r="K26" s="127"/>
      <c r="L26" s="127"/>
      <c r="M26" s="127"/>
    </row>
    <row r="27" spans="1:16" ht="20.25" customHeight="1">
      <c r="A27" s="245"/>
      <c r="B27" s="245"/>
      <c r="C27" s="245"/>
      <c r="D27" s="245"/>
      <c r="E27" s="245"/>
      <c r="F27" s="245"/>
      <c r="G27" s="245"/>
      <c r="H27" s="126"/>
      <c r="I27" s="127"/>
      <c r="J27" s="127"/>
      <c r="K27" s="127"/>
      <c r="L27" s="127"/>
      <c r="M27" s="127"/>
    </row>
    <row r="28" spans="1:16" ht="20.25" customHeight="1">
      <c r="A28" s="245"/>
      <c r="B28" s="245"/>
      <c r="C28" s="245"/>
      <c r="D28" s="245"/>
      <c r="E28" s="245"/>
      <c r="F28" s="245"/>
      <c r="G28" s="245"/>
      <c r="H28" s="126"/>
      <c r="I28" s="127"/>
      <c r="J28" s="127"/>
      <c r="K28" s="127"/>
      <c r="L28" s="127"/>
      <c r="M28" s="127"/>
    </row>
    <row r="29" spans="1:16" ht="20.25" customHeight="1">
      <c r="A29" s="245"/>
      <c r="B29" s="245"/>
      <c r="C29" s="245"/>
      <c r="D29" s="245"/>
      <c r="E29" s="245"/>
      <c r="F29" s="245"/>
      <c r="G29" s="245"/>
      <c r="H29" s="126"/>
      <c r="I29" s="127"/>
      <c r="J29" s="127"/>
      <c r="K29" s="127"/>
      <c r="L29" s="127"/>
      <c r="M29" s="127"/>
    </row>
    <row r="30" spans="1:16" ht="20.25" customHeight="1">
      <c r="A30" s="245"/>
      <c r="B30" s="245"/>
      <c r="C30" s="245"/>
      <c r="D30" s="245"/>
      <c r="E30" s="245"/>
      <c r="F30" s="245"/>
      <c r="G30" s="245"/>
      <c r="H30" s="126"/>
      <c r="I30" s="127"/>
      <c r="J30" s="127"/>
      <c r="K30" s="127"/>
      <c r="L30" s="127"/>
      <c r="M30" s="127"/>
    </row>
    <row r="31" spans="1:16" ht="20.25" customHeight="1">
      <c r="A31" s="245"/>
      <c r="B31" s="245"/>
      <c r="C31" s="245"/>
      <c r="D31" s="245"/>
      <c r="E31" s="245"/>
      <c r="F31" s="245"/>
      <c r="G31" s="245"/>
      <c r="H31" s="128" t="s">
        <v>119</v>
      </c>
      <c r="I31" s="127"/>
      <c r="J31" s="127"/>
      <c r="K31" s="127"/>
      <c r="L31" s="127"/>
      <c r="M31" s="127"/>
    </row>
    <row r="32" spans="1:16" ht="20.25" customHeight="1">
      <c r="A32" s="245"/>
      <c r="B32" s="245"/>
      <c r="C32" s="245"/>
      <c r="D32" s="245"/>
      <c r="E32" s="245"/>
      <c r="F32" s="245"/>
      <c r="G32" s="245"/>
      <c r="H32" s="126"/>
      <c r="I32" s="127"/>
      <c r="J32" s="127"/>
      <c r="K32" s="127"/>
      <c r="L32" s="127"/>
      <c r="M32" s="127"/>
    </row>
    <row r="33" spans="1:13">
      <c r="A33" s="247"/>
      <c r="B33" s="247"/>
      <c r="C33" s="247"/>
      <c r="D33" s="247"/>
      <c r="E33" s="247"/>
      <c r="F33" s="247"/>
      <c r="G33" s="247"/>
      <c r="H33" s="248"/>
      <c r="I33" s="249"/>
      <c r="J33" s="249"/>
      <c r="K33" s="249"/>
      <c r="L33" s="249"/>
      <c r="M33" s="207"/>
    </row>
    <row r="34" spans="1:13">
      <c r="H34" s="206"/>
      <c r="I34" s="207"/>
      <c r="J34" s="207"/>
      <c r="K34" s="207"/>
      <c r="L34" s="207"/>
      <c r="M34" s="207"/>
    </row>
  </sheetData>
  <mergeCells count="15">
    <mergeCell ref="A1:M1"/>
    <mergeCell ref="A2:M2"/>
    <mergeCell ref="A4:M4"/>
    <mergeCell ref="A5:M5"/>
    <mergeCell ref="F6:F7"/>
    <mergeCell ref="H6:H7"/>
    <mergeCell ref="I6:K6"/>
    <mergeCell ref="L6:L7"/>
    <mergeCell ref="M6:M7"/>
    <mergeCell ref="G6:G7"/>
    <mergeCell ref="A6:A7"/>
    <mergeCell ref="B6:B7"/>
    <mergeCell ref="C6:C7"/>
    <mergeCell ref="D6:D7"/>
    <mergeCell ref="E6:E7"/>
  </mergeCells>
  <conditionalFormatting sqref="A4">
    <cfRule type="cellIs" dxfId="5" priority="2" stopIfTrue="1" operator="equal">
      <formula>"VAYA A LA HOJA INICIO Y SELECIONE LA UNIDAD RESPONSABLE CORRESPONDIENTE A ESTE INFORME"</formula>
    </cfRule>
  </conditionalFormatting>
  <conditionalFormatting sqref="A5">
    <cfRule type="cellIs" dxfId="4" priority="1" stopIfTrue="1" operator="equal">
      <formula>"VAYA A LA HOJA INICIO Y SELECIONE EL PERIODO CORRESPONDIENTE A ESTE INFORME"</formula>
    </cfRule>
  </conditionalFormatting>
  <dataValidations count="1">
    <dataValidation allowBlank="1" sqref="A4"/>
  </dataValidations>
  <printOptions horizontalCentered="1"/>
  <pageMargins left="0.39370078740157483" right="0.39370078740157483" top="1.3779527559055118" bottom="0.47244094488188981" header="0.39370078740157483" footer="0.19685039370078741"/>
  <pageSetup scale="67" fitToHeight="0" orientation="landscape" r:id="rId1"/>
  <headerFooter scaleWithDoc="0">
    <oddHeader>&amp;C&amp;G</oddHeader>
    <oddFooter>&amp;C&amp;G</oddFooter>
  </headerFooter>
  <drawing r:id="rId2"/>
  <legacyDrawingHF r:id="rId3"/>
</worksheet>
</file>

<file path=xl/worksheets/sheet21.xml><?xml version="1.0" encoding="utf-8"?>
<worksheet xmlns="http://schemas.openxmlformats.org/spreadsheetml/2006/main" xmlns:r="http://schemas.openxmlformats.org/officeDocument/2006/relationships">
  <sheetPr>
    <pageSetUpPr fitToPage="1"/>
  </sheetPr>
  <dimension ref="A1:P34"/>
  <sheetViews>
    <sheetView showGridLines="0" view="pageBreakPreview" zoomScale="70" zoomScaleNormal="70" zoomScaleSheetLayoutView="70" workbookViewId="0">
      <selection activeCell="I15" sqref="I15"/>
    </sheetView>
  </sheetViews>
  <sheetFormatPr baseColWidth="10" defaultColWidth="12.5703125" defaultRowHeight="13.5"/>
  <cols>
    <col min="1" max="5" width="4.5703125" style="26" customWidth="1"/>
    <col min="6" max="6" width="6.85546875" style="26" customWidth="1"/>
    <col min="7" max="7" width="4.5703125" style="26" customWidth="1"/>
    <col min="8" max="8" width="51" style="25" customWidth="1"/>
    <col min="9" max="11" width="15.42578125" style="26" customWidth="1"/>
    <col min="12" max="12" width="17" style="26" customWidth="1"/>
    <col min="13" max="13" width="46.140625" style="26" customWidth="1"/>
    <col min="14" max="16384" width="12.5703125" style="26"/>
  </cols>
  <sheetData>
    <row r="1" spans="1:15" ht="15.6" customHeight="1">
      <c r="A1" s="730" t="s">
        <v>206</v>
      </c>
      <c r="B1" s="731"/>
      <c r="C1" s="731"/>
      <c r="D1" s="731"/>
      <c r="E1" s="731"/>
      <c r="F1" s="731"/>
      <c r="G1" s="731"/>
      <c r="H1" s="731"/>
      <c r="I1" s="731"/>
      <c r="J1" s="731"/>
      <c r="K1" s="731"/>
      <c r="L1" s="731"/>
      <c r="M1" s="732"/>
    </row>
    <row r="2" spans="1:15" ht="15.6" customHeight="1">
      <c r="A2" s="733"/>
      <c r="B2" s="734"/>
      <c r="C2" s="734"/>
      <c r="D2" s="734"/>
      <c r="E2" s="734"/>
      <c r="F2" s="734"/>
      <c r="G2" s="734"/>
      <c r="H2" s="734"/>
      <c r="I2" s="734"/>
      <c r="J2" s="734"/>
      <c r="K2" s="734"/>
      <c r="L2" s="734"/>
      <c r="M2" s="735"/>
    </row>
    <row r="3" spans="1:15" ht="7.5" customHeight="1">
      <c r="H3" s="27"/>
      <c r="I3" s="28"/>
      <c r="J3" s="28"/>
      <c r="K3" s="28"/>
      <c r="L3" s="28"/>
      <c r="M3" s="28"/>
    </row>
    <row r="4" spans="1:15" ht="20.100000000000001" customHeight="1">
      <c r="A4" s="736" t="str">
        <f>Caratula!A13</f>
        <v>UNIDAD RESPONSABLE DEL GASTO:  35 C0 01 SECRETARÍA DE DESARROLLO RURAL Y EQUIDAD PARA LAS COMUNIDADES</v>
      </c>
      <c r="B4" s="737"/>
      <c r="C4" s="737"/>
      <c r="D4" s="737"/>
      <c r="E4" s="737"/>
      <c r="F4" s="737"/>
      <c r="G4" s="737"/>
      <c r="H4" s="737"/>
      <c r="I4" s="737"/>
      <c r="J4" s="737"/>
      <c r="K4" s="737"/>
      <c r="L4" s="737"/>
      <c r="M4" s="738"/>
    </row>
    <row r="5" spans="1:15" ht="20.100000000000001" customHeight="1">
      <c r="A5" s="737" t="str">
        <f>Caratula!A24</f>
        <v>PERÍODO: ENERO - SEPTIEMBRE 2018</v>
      </c>
      <c r="B5" s="737"/>
      <c r="C5" s="737"/>
      <c r="D5" s="737"/>
      <c r="E5" s="737"/>
      <c r="F5" s="737"/>
      <c r="G5" s="737"/>
      <c r="H5" s="737"/>
      <c r="I5" s="737"/>
      <c r="J5" s="737"/>
      <c r="K5" s="737"/>
      <c r="L5" s="737"/>
      <c r="M5" s="738"/>
    </row>
    <row r="6" spans="1:15" ht="26.1" customHeight="1">
      <c r="A6" s="739" t="s">
        <v>77</v>
      </c>
      <c r="B6" s="739" t="s">
        <v>44</v>
      </c>
      <c r="C6" s="739" t="s">
        <v>42</v>
      </c>
      <c r="D6" s="739" t="s">
        <v>43</v>
      </c>
      <c r="E6" s="739" t="s">
        <v>12</v>
      </c>
      <c r="F6" s="739" t="s">
        <v>209</v>
      </c>
      <c r="G6" s="739" t="s">
        <v>205</v>
      </c>
      <c r="H6" s="728" t="s">
        <v>208</v>
      </c>
      <c r="I6" s="659" t="s">
        <v>187</v>
      </c>
      <c r="J6" s="660"/>
      <c r="K6" s="741"/>
      <c r="L6" s="653" t="s">
        <v>202</v>
      </c>
      <c r="M6" s="742" t="s">
        <v>203</v>
      </c>
    </row>
    <row r="7" spans="1:15" s="29" customFormat="1" ht="26.1" customHeight="1">
      <c r="A7" s="740"/>
      <c r="B7" s="740"/>
      <c r="C7" s="740"/>
      <c r="D7" s="740"/>
      <c r="E7" s="740"/>
      <c r="F7" s="740"/>
      <c r="G7" s="740"/>
      <c r="H7" s="729"/>
      <c r="I7" s="202" t="s">
        <v>200</v>
      </c>
      <c r="J7" s="203" t="s">
        <v>27</v>
      </c>
      <c r="K7" s="203" t="s">
        <v>21</v>
      </c>
      <c r="L7" s="655"/>
      <c r="M7" s="743"/>
    </row>
    <row r="8" spans="1:15" ht="20.25" customHeight="1">
      <c r="A8" s="244">
        <v>3</v>
      </c>
      <c r="B8" s="244"/>
      <c r="C8" s="244"/>
      <c r="D8" s="244"/>
      <c r="E8" s="244"/>
      <c r="F8" s="244"/>
      <c r="G8" s="250"/>
      <c r="H8" s="287" t="s">
        <v>445</v>
      </c>
      <c r="I8" s="251"/>
      <c r="J8" s="204"/>
      <c r="K8" s="204"/>
      <c r="L8" s="204"/>
      <c r="M8" s="744" t="s">
        <v>443</v>
      </c>
    </row>
    <row r="9" spans="1:15" ht="20.25" customHeight="1">
      <c r="A9" s="245"/>
      <c r="B9" s="244">
        <v>3</v>
      </c>
      <c r="C9" s="245"/>
      <c r="D9" s="245"/>
      <c r="E9" s="245"/>
      <c r="F9" s="245"/>
      <c r="G9" s="245"/>
      <c r="H9" s="287" t="s">
        <v>446</v>
      </c>
      <c r="I9" s="251"/>
      <c r="J9" s="127"/>
      <c r="K9" s="127"/>
      <c r="L9" s="127"/>
      <c r="M9" s="745"/>
    </row>
    <row r="10" spans="1:15" ht="20.25" customHeight="1">
      <c r="A10" s="245"/>
      <c r="B10" s="245"/>
      <c r="C10" s="244">
        <v>2</v>
      </c>
      <c r="D10" s="245"/>
      <c r="E10" s="245"/>
      <c r="F10" s="245"/>
      <c r="G10" s="245"/>
      <c r="H10" s="287" t="s">
        <v>447</v>
      </c>
      <c r="I10" s="251"/>
      <c r="J10" s="127"/>
      <c r="K10" s="127"/>
      <c r="L10" s="127"/>
      <c r="M10" s="745"/>
    </row>
    <row r="11" spans="1:15" ht="20.25" customHeight="1">
      <c r="A11" s="245"/>
      <c r="B11" s="245"/>
      <c r="C11" s="245"/>
      <c r="D11" s="244">
        <v>1</v>
      </c>
      <c r="E11" s="245"/>
      <c r="F11" s="245"/>
      <c r="G11" s="245"/>
      <c r="H11" s="287" t="s">
        <v>448</v>
      </c>
      <c r="I11" s="251"/>
      <c r="J11" s="127"/>
      <c r="K11" s="127"/>
      <c r="L11" s="127"/>
      <c r="M11" s="745"/>
    </row>
    <row r="12" spans="1:15" ht="33" customHeight="1">
      <c r="A12" s="245"/>
      <c r="B12" s="245"/>
      <c r="C12" s="245"/>
      <c r="D12" s="245"/>
      <c r="E12" s="244">
        <v>355</v>
      </c>
      <c r="F12" s="245"/>
      <c r="G12" s="245"/>
      <c r="H12" s="126" t="s">
        <v>449</v>
      </c>
      <c r="I12" s="251"/>
      <c r="J12" s="127"/>
      <c r="K12" s="127"/>
      <c r="L12" s="127"/>
      <c r="M12" s="745"/>
    </row>
    <row r="13" spans="1:15" ht="20.25" customHeight="1">
      <c r="A13" s="245"/>
      <c r="B13" s="245"/>
      <c r="C13" s="245"/>
      <c r="D13" s="245"/>
      <c r="E13" s="245"/>
      <c r="F13" s="374" t="s">
        <v>441</v>
      </c>
      <c r="G13" s="244"/>
      <c r="H13" s="375" t="s">
        <v>442</v>
      </c>
      <c r="I13" s="251"/>
      <c r="J13" s="251"/>
      <c r="K13" s="251"/>
      <c r="L13" s="251"/>
      <c r="M13" s="745"/>
    </row>
    <row r="14" spans="1:15" ht="28.5" customHeight="1">
      <c r="A14" s="245"/>
      <c r="B14" s="245"/>
      <c r="C14" s="245"/>
      <c r="D14" s="245"/>
      <c r="E14" s="245"/>
      <c r="F14" s="245"/>
      <c r="G14" s="244">
        <v>3</v>
      </c>
      <c r="H14" s="376" t="s">
        <v>444</v>
      </c>
      <c r="I14" s="301">
        <v>0</v>
      </c>
      <c r="J14" s="301">
        <v>5000000</v>
      </c>
      <c r="K14" s="204">
        <v>0</v>
      </c>
      <c r="L14" s="204">
        <v>0</v>
      </c>
      <c r="M14" s="746"/>
      <c r="O14" s="205"/>
    </row>
    <row r="15" spans="1:15" ht="20.25" customHeight="1">
      <c r="A15" s="245"/>
      <c r="B15" s="245"/>
      <c r="C15" s="245"/>
      <c r="D15" s="245"/>
      <c r="E15" s="245"/>
      <c r="F15" s="245"/>
      <c r="G15" s="245"/>
      <c r="H15" s="126"/>
      <c r="I15" s="127"/>
      <c r="J15" s="127"/>
      <c r="K15" s="127"/>
      <c r="L15" s="127"/>
      <c r="M15" s="127"/>
    </row>
    <row r="16" spans="1:15" ht="20.25" hidden="1" customHeight="1">
      <c r="A16" s="245"/>
      <c r="B16" s="245"/>
      <c r="C16" s="245"/>
      <c r="D16" s="245"/>
      <c r="E16" s="245"/>
      <c r="F16" s="245"/>
      <c r="G16" s="245"/>
      <c r="H16" s="126"/>
      <c r="I16" s="127"/>
      <c r="J16" s="127"/>
      <c r="K16" s="127"/>
      <c r="L16" s="127"/>
      <c r="M16" s="127"/>
    </row>
    <row r="17" spans="1:16" ht="20.25" hidden="1" customHeight="1">
      <c r="A17" s="245"/>
      <c r="B17" s="245"/>
      <c r="C17" s="245"/>
      <c r="D17" s="245"/>
      <c r="E17" s="245"/>
      <c r="F17" s="245"/>
      <c r="G17" s="245"/>
      <c r="H17" s="126"/>
      <c r="I17" s="127"/>
      <c r="J17" s="127"/>
      <c r="K17" s="127"/>
      <c r="L17" s="127"/>
      <c r="M17" s="127"/>
      <c r="P17" s="246"/>
    </row>
    <row r="18" spans="1:16" ht="20.25" hidden="1" customHeight="1">
      <c r="A18" s="245"/>
      <c r="B18" s="245"/>
      <c r="C18" s="245"/>
      <c r="D18" s="245"/>
      <c r="E18" s="245"/>
      <c r="F18" s="245"/>
      <c r="G18" s="245"/>
      <c r="H18" s="126"/>
      <c r="I18" s="127"/>
      <c r="J18" s="127"/>
      <c r="K18" s="127"/>
      <c r="L18" s="127"/>
      <c r="M18" s="127"/>
    </row>
    <row r="19" spans="1:16" ht="20.25" hidden="1" customHeight="1">
      <c r="A19" s="245"/>
      <c r="B19" s="245"/>
      <c r="C19" s="245"/>
      <c r="D19" s="245"/>
      <c r="E19" s="245"/>
      <c r="F19" s="245"/>
      <c r="G19" s="245"/>
      <c r="H19" s="126"/>
      <c r="I19" s="127"/>
      <c r="J19" s="127"/>
      <c r="K19" s="127"/>
      <c r="L19" s="127"/>
      <c r="M19" s="127"/>
    </row>
    <row r="20" spans="1:16" ht="20.25" hidden="1" customHeight="1">
      <c r="A20" s="245"/>
      <c r="B20" s="245"/>
      <c r="C20" s="245"/>
      <c r="D20" s="245"/>
      <c r="E20" s="245"/>
      <c r="F20" s="245"/>
      <c r="G20" s="245"/>
      <c r="H20" s="126"/>
      <c r="I20" s="127"/>
      <c r="J20" s="127"/>
      <c r="K20" s="127"/>
      <c r="L20" s="127"/>
      <c r="M20" s="127"/>
    </row>
    <row r="21" spans="1:16" ht="20.25" hidden="1" customHeight="1">
      <c r="A21" s="245"/>
      <c r="B21" s="245"/>
      <c r="C21" s="245"/>
      <c r="D21" s="245"/>
      <c r="E21" s="245"/>
      <c r="F21" s="245"/>
      <c r="G21" s="245"/>
      <c r="H21" s="126"/>
      <c r="I21" s="127"/>
      <c r="J21" s="127"/>
      <c r="K21" s="127"/>
      <c r="L21" s="127"/>
      <c r="M21" s="127"/>
    </row>
    <row r="22" spans="1:16" ht="20.25" hidden="1" customHeight="1">
      <c r="A22" s="245"/>
      <c r="B22" s="245"/>
      <c r="C22" s="245"/>
      <c r="D22" s="245"/>
      <c r="E22" s="245"/>
      <c r="F22" s="245"/>
      <c r="G22" s="245"/>
      <c r="H22" s="126"/>
      <c r="I22" s="127"/>
      <c r="J22" s="127"/>
      <c r="K22" s="127"/>
      <c r="L22" s="127"/>
      <c r="M22" s="127"/>
    </row>
    <row r="23" spans="1:16" ht="20.25" hidden="1" customHeight="1">
      <c r="A23" s="245"/>
      <c r="B23" s="245"/>
      <c r="C23" s="245"/>
      <c r="D23" s="245"/>
      <c r="E23" s="245"/>
      <c r="F23" s="245"/>
      <c r="G23" s="245"/>
      <c r="H23" s="126"/>
      <c r="I23" s="127"/>
      <c r="J23" s="127"/>
      <c r="K23" s="127"/>
      <c r="L23" s="127"/>
      <c r="M23" s="127"/>
    </row>
    <row r="24" spans="1:16" ht="20.25" hidden="1" customHeight="1">
      <c r="A24" s="245"/>
      <c r="B24" s="245"/>
      <c r="C24" s="245"/>
      <c r="D24" s="245"/>
      <c r="E24" s="245"/>
      <c r="F24" s="245"/>
      <c r="G24" s="245"/>
      <c r="H24" s="126"/>
      <c r="I24" s="127"/>
      <c r="J24" s="127"/>
      <c r="K24" s="127"/>
      <c r="L24" s="127"/>
      <c r="M24" s="127"/>
    </row>
    <row r="25" spans="1:16" ht="20.25" hidden="1" customHeight="1">
      <c r="A25" s="245"/>
      <c r="B25" s="245"/>
      <c r="C25" s="245"/>
      <c r="D25" s="245"/>
      <c r="E25" s="245"/>
      <c r="F25" s="245"/>
      <c r="G25" s="245"/>
      <c r="H25" s="126"/>
      <c r="I25" s="127"/>
      <c r="J25" s="127"/>
      <c r="K25" s="127"/>
      <c r="L25" s="127"/>
      <c r="M25" s="127"/>
    </row>
    <row r="26" spans="1:16" ht="20.25" customHeight="1">
      <c r="A26" s="245"/>
      <c r="B26" s="245"/>
      <c r="C26" s="245"/>
      <c r="D26" s="245"/>
      <c r="E26" s="245"/>
      <c r="F26" s="245"/>
      <c r="G26" s="245"/>
      <c r="H26" s="126"/>
      <c r="I26" s="127"/>
      <c r="J26" s="127"/>
      <c r="K26" s="127"/>
      <c r="L26" s="127"/>
      <c r="M26" s="127"/>
    </row>
    <row r="27" spans="1:16" ht="20.25" customHeight="1">
      <c r="A27" s="245"/>
      <c r="B27" s="245"/>
      <c r="C27" s="245"/>
      <c r="D27" s="245"/>
      <c r="E27" s="245"/>
      <c r="F27" s="245"/>
      <c r="G27" s="245"/>
      <c r="H27" s="126"/>
      <c r="I27" s="127"/>
      <c r="J27" s="127"/>
      <c r="K27" s="127"/>
      <c r="L27" s="127"/>
      <c r="M27" s="127"/>
    </row>
    <row r="28" spans="1:16" ht="20.25" customHeight="1">
      <c r="A28" s="245"/>
      <c r="B28" s="245"/>
      <c r="C28" s="245"/>
      <c r="D28" s="245"/>
      <c r="E28" s="245"/>
      <c r="F28" s="245"/>
      <c r="G28" s="245"/>
      <c r="H28" s="126"/>
      <c r="I28" s="127"/>
      <c r="J28" s="127"/>
      <c r="K28" s="127"/>
      <c r="L28" s="127"/>
      <c r="M28" s="127"/>
    </row>
    <row r="29" spans="1:16" ht="20.25" customHeight="1">
      <c r="A29" s="245"/>
      <c r="B29" s="245"/>
      <c r="C29" s="245"/>
      <c r="D29" s="245"/>
      <c r="E29" s="245"/>
      <c r="F29" s="245"/>
      <c r="G29" s="245"/>
      <c r="H29" s="126"/>
      <c r="I29" s="127"/>
      <c r="J29" s="127"/>
      <c r="K29" s="127"/>
      <c r="L29" s="127"/>
      <c r="M29" s="127"/>
    </row>
    <row r="30" spans="1:16" ht="20.25" customHeight="1">
      <c r="A30" s="245"/>
      <c r="B30" s="245"/>
      <c r="C30" s="245"/>
      <c r="D30" s="245"/>
      <c r="E30" s="245"/>
      <c r="F30" s="245"/>
      <c r="G30" s="245"/>
      <c r="H30" s="126"/>
      <c r="I30" s="127"/>
      <c r="J30" s="127"/>
      <c r="K30" s="127"/>
      <c r="L30" s="127"/>
      <c r="M30" s="127"/>
    </row>
    <row r="31" spans="1:16" ht="20.25" customHeight="1">
      <c r="A31" s="245"/>
      <c r="B31" s="245"/>
      <c r="C31" s="245"/>
      <c r="D31" s="245"/>
      <c r="E31" s="245"/>
      <c r="F31" s="245"/>
      <c r="G31" s="245"/>
      <c r="H31" s="128" t="s">
        <v>119</v>
      </c>
      <c r="I31" s="377">
        <f>+I14</f>
        <v>0</v>
      </c>
      <c r="J31" s="377">
        <f t="shared" ref="J31:K31" si="0">+J14</f>
        <v>5000000</v>
      </c>
      <c r="K31" s="377">
        <f t="shared" si="0"/>
        <v>0</v>
      </c>
      <c r="L31" s="127"/>
      <c r="M31" s="127"/>
    </row>
    <row r="32" spans="1:16" ht="20.25" customHeight="1">
      <c r="A32" s="245"/>
      <c r="B32" s="245"/>
      <c r="C32" s="245"/>
      <c r="D32" s="245"/>
      <c r="E32" s="245"/>
      <c r="F32" s="245"/>
      <c r="G32" s="245"/>
      <c r="H32" s="126"/>
      <c r="I32" s="127"/>
      <c r="J32" s="127"/>
      <c r="K32" s="127"/>
      <c r="L32" s="127"/>
      <c r="M32" s="127"/>
    </row>
    <row r="33" spans="1:13">
      <c r="A33" s="247"/>
      <c r="B33" s="247"/>
      <c r="C33" s="247"/>
      <c r="D33" s="247"/>
      <c r="E33" s="247"/>
      <c r="F33" s="247"/>
      <c r="G33" s="247"/>
      <c r="H33" s="248"/>
      <c r="I33" s="249"/>
      <c r="J33" s="249"/>
      <c r="K33" s="249"/>
      <c r="L33" s="249"/>
      <c r="M33" s="207"/>
    </row>
    <row r="34" spans="1:13">
      <c r="H34" s="206"/>
      <c r="I34" s="207"/>
      <c r="J34" s="207"/>
      <c r="K34" s="207"/>
      <c r="L34" s="207"/>
      <c r="M34" s="207"/>
    </row>
  </sheetData>
  <mergeCells count="15">
    <mergeCell ref="M8:M14"/>
    <mergeCell ref="A1:M2"/>
    <mergeCell ref="H6:H7"/>
    <mergeCell ref="I6:K6"/>
    <mergeCell ref="L6:L7"/>
    <mergeCell ref="M6:M7"/>
    <mergeCell ref="A4:M4"/>
    <mergeCell ref="A5:M5"/>
    <mergeCell ref="A6:A7"/>
    <mergeCell ref="B6:B7"/>
    <mergeCell ref="C6:C7"/>
    <mergeCell ref="D6:D7"/>
    <mergeCell ref="E6:E7"/>
    <mergeCell ref="F6:F7"/>
    <mergeCell ref="G6:G7"/>
  </mergeCells>
  <conditionalFormatting sqref="A4">
    <cfRule type="cellIs" dxfId="3" priority="2" stopIfTrue="1" operator="equal">
      <formula>"VAYA A LA HOJA INICIO Y SELECIONE LA UNIDAD RESPONSABLE CORRESPONDIENTE A ESTE INFORME"</formula>
    </cfRule>
  </conditionalFormatting>
  <conditionalFormatting sqref="A5">
    <cfRule type="cellIs" dxfId="2" priority="1" stopIfTrue="1" operator="equal">
      <formula>"VAYA A LA HOJA INICIO Y SELECIONE EL PERIODO CORRESPONDIENTE A ESTE INFORME"</formula>
    </cfRule>
  </conditionalFormatting>
  <dataValidations count="1">
    <dataValidation allowBlank="1" sqref="A4"/>
  </dataValidations>
  <printOptions horizontalCentered="1"/>
  <pageMargins left="0.39370078740157483" right="0.39370078740157483" top="1.3779527559055118" bottom="0.47244094488188981" header="0.39370078740157483" footer="0.19685039370078741"/>
  <pageSetup scale="67" fitToHeight="0" orientation="landscape" r:id="rId1"/>
  <headerFooter scaleWithDoc="0">
    <oddHeader>&amp;C&amp;G</oddHeader>
    <oddFooter>&amp;C&amp;G</oddFooter>
  </headerFooter>
  <legacyDrawingHF r:id="rId2"/>
</worksheet>
</file>

<file path=xl/worksheets/sheet22.xml><?xml version="1.0" encoding="utf-8"?>
<worksheet xmlns="http://schemas.openxmlformats.org/spreadsheetml/2006/main" xmlns:r="http://schemas.openxmlformats.org/officeDocument/2006/relationships">
  <sheetPr>
    <pageSetUpPr fitToPage="1"/>
  </sheetPr>
  <dimension ref="A1:I37"/>
  <sheetViews>
    <sheetView showGridLines="0" tabSelected="1" view="pageBreakPreview" zoomScale="80" zoomScaleNormal="70" zoomScaleSheetLayoutView="80" workbookViewId="0">
      <selection activeCell="A22" sqref="A22"/>
    </sheetView>
  </sheetViews>
  <sheetFormatPr baseColWidth="10" defaultColWidth="11.42578125" defaultRowHeight="13.5"/>
  <cols>
    <col min="1" max="1" width="9.5703125" style="1" customWidth="1"/>
    <col min="2" max="2" width="48.85546875" style="1" customWidth="1"/>
    <col min="3" max="3" width="2.85546875" style="1" customWidth="1"/>
    <col min="4" max="9" width="17.85546875" style="1" customWidth="1"/>
    <col min="10" max="16384" width="11.42578125" style="1"/>
  </cols>
  <sheetData>
    <row r="1" spans="1:9">
      <c r="A1" s="24"/>
    </row>
    <row r="2" spans="1:9">
      <c r="A2" s="10"/>
      <c r="B2" s="752" t="s">
        <v>128</v>
      </c>
      <c r="C2" s="753"/>
      <c r="D2" s="753"/>
      <c r="E2" s="753"/>
      <c r="F2" s="753"/>
      <c r="G2" s="753"/>
      <c r="H2" s="753"/>
      <c r="I2" s="754"/>
    </row>
    <row r="3" spans="1:9">
      <c r="A3" s="13"/>
      <c r="B3" s="747" t="str">
        <f>Caratula!A13</f>
        <v>UNIDAD RESPONSABLE DEL GASTO:  35 C0 01 SECRETARÍA DE DESARROLLO RURAL Y EQUIDAD PARA LAS COMUNIDADES</v>
      </c>
      <c r="C3" s="750"/>
      <c r="D3" s="750"/>
      <c r="E3" s="750"/>
      <c r="F3" s="750"/>
      <c r="G3" s="750"/>
      <c r="H3" s="750"/>
      <c r="I3" s="755"/>
    </row>
    <row r="4" spans="1:9">
      <c r="B4" s="747" t="s">
        <v>134</v>
      </c>
      <c r="C4" s="750"/>
      <c r="D4" s="750"/>
      <c r="E4" s="750"/>
      <c r="F4" s="750"/>
      <c r="G4" s="750"/>
      <c r="H4" s="750"/>
      <c r="I4" s="755"/>
    </row>
    <row r="5" spans="1:9">
      <c r="B5" s="747" t="s">
        <v>214</v>
      </c>
      <c r="C5" s="750"/>
      <c r="D5" s="750"/>
      <c r="E5" s="750"/>
      <c r="F5" s="750"/>
      <c r="G5" s="750"/>
      <c r="H5" s="750"/>
      <c r="I5" s="755"/>
    </row>
    <row r="6" spans="1:9">
      <c r="B6" s="747" t="s">
        <v>129</v>
      </c>
      <c r="C6" s="750"/>
      <c r="D6" s="750"/>
      <c r="E6" s="750"/>
      <c r="F6" s="750"/>
      <c r="G6" s="750"/>
      <c r="H6" s="750"/>
      <c r="I6" s="755"/>
    </row>
    <row r="7" spans="1:9">
      <c r="B7" s="169"/>
      <c r="C7" s="164"/>
      <c r="D7" s="164"/>
      <c r="E7" s="164"/>
      <c r="F7" s="164"/>
      <c r="G7" s="164"/>
      <c r="H7" s="164"/>
      <c r="I7" s="170"/>
    </row>
    <row r="8" spans="1:9">
      <c r="B8" s="747" t="s">
        <v>130</v>
      </c>
      <c r="C8" s="159"/>
      <c r="D8" s="748" t="s">
        <v>131</v>
      </c>
      <c r="E8" s="748"/>
      <c r="F8" s="748"/>
      <c r="G8" s="748"/>
      <c r="H8" s="748"/>
      <c r="I8" s="749" t="s">
        <v>132</v>
      </c>
    </row>
    <row r="9" spans="1:9">
      <c r="B9" s="747"/>
      <c r="C9" s="160"/>
      <c r="D9" s="750" t="s">
        <v>83</v>
      </c>
      <c r="E9" s="751" t="s">
        <v>135</v>
      </c>
      <c r="F9" s="748" t="s">
        <v>27</v>
      </c>
      <c r="G9" s="748" t="s">
        <v>127</v>
      </c>
      <c r="H9" s="748" t="s">
        <v>133</v>
      </c>
      <c r="I9" s="749"/>
    </row>
    <row r="10" spans="1:9">
      <c r="B10" s="747"/>
      <c r="C10" s="161"/>
      <c r="D10" s="750"/>
      <c r="E10" s="751"/>
      <c r="F10" s="748"/>
      <c r="G10" s="748"/>
      <c r="H10" s="748"/>
      <c r="I10" s="749"/>
    </row>
    <row r="11" spans="1:9">
      <c r="B11" s="171"/>
      <c r="C11" s="155"/>
      <c r="D11" s="157" t="s">
        <v>0</v>
      </c>
      <c r="E11" s="157" t="s">
        <v>1</v>
      </c>
      <c r="F11" s="157" t="s">
        <v>2</v>
      </c>
      <c r="G11" s="157" t="s">
        <v>6</v>
      </c>
      <c r="H11" s="157" t="s">
        <v>3</v>
      </c>
      <c r="I11" s="172" t="s">
        <v>4</v>
      </c>
    </row>
    <row r="12" spans="1:9">
      <c r="B12" s="173" t="s">
        <v>140</v>
      </c>
      <c r="C12" s="158"/>
      <c r="D12" s="165">
        <f>D13+D14+D15+D18+D19+D22</f>
        <v>54305889</v>
      </c>
      <c r="E12" s="184">
        <f t="shared" ref="E12:E34" si="0">F12-D12</f>
        <v>625624.38000000268</v>
      </c>
      <c r="F12" s="165">
        <f>F13+F14+F15+F18+F19+F22</f>
        <v>54931513.380000003</v>
      </c>
      <c r="G12" s="165">
        <f>G13+G14+G15+G18+G19+G22</f>
        <v>34292232.969999999</v>
      </c>
      <c r="H12" s="165">
        <f t="shared" ref="H12" si="1">H13+H14+H15+H18+H19+H22</f>
        <v>34292232.969999999</v>
      </c>
      <c r="I12" s="186">
        <f>F12-G12</f>
        <v>20639280.410000004</v>
      </c>
    </row>
    <row r="13" spans="1:9">
      <c r="B13" s="174" t="s">
        <v>136</v>
      </c>
      <c r="C13" s="156"/>
      <c r="D13" s="166">
        <v>54305889</v>
      </c>
      <c r="E13" s="185">
        <f>F13-D13</f>
        <v>0</v>
      </c>
      <c r="F13" s="166">
        <v>54305889</v>
      </c>
      <c r="G13" s="166">
        <v>33712047.049999997</v>
      </c>
      <c r="H13" s="166">
        <v>33712047.049999997</v>
      </c>
      <c r="I13" s="187">
        <f>F13-G13</f>
        <v>20593841.950000003</v>
      </c>
    </row>
    <row r="14" spans="1:9">
      <c r="B14" s="174" t="s">
        <v>137</v>
      </c>
      <c r="C14" s="156"/>
      <c r="D14" s="167">
        <v>0</v>
      </c>
      <c r="E14" s="185">
        <f t="shared" ref="E14:E21" si="2">F14-D14</f>
        <v>0</v>
      </c>
      <c r="F14" s="167">
        <v>0</v>
      </c>
      <c r="G14" s="167">
        <v>0</v>
      </c>
      <c r="H14" s="167">
        <v>0</v>
      </c>
      <c r="I14" s="187">
        <f t="shared" ref="I14:I34" si="3">F14-G14</f>
        <v>0</v>
      </c>
    </row>
    <row r="15" spans="1:9">
      <c r="B15" s="174" t="s">
        <v>143</v>
      </c>
      <c r="C15" s="156"/>
      <c r="D15" s="167">
        <f>D16+D17</f>
        <v>0</v>
      </c>
      <c r="E15" s="185">
        <f>F15-D15</f>
        <v>0</v>
      </c>
      <c r="F15" s="167">
        <f t="shared" ref="F15:H15" si="4">F16+F17</f>
        <v>0</v>
      </c>
      <c r="G15" s="167">
        <f t="shared" si="4"/>
        <v>0</v>
      </c>
      <c r="H15" s="167">
        <f t="shared" si="4"/>
        <v>0</v>
      </c>
      <c r="I15" s="187">
        <f>F15-G15</f>
        <v>0</v>
      </c>
    </row>
    <row r="16" spans="1:9">
      <c r="B16" s="175" t="s">
        <v>144</v>
      </c>
      <c r="C16" s="156"/>
      <c r="D16" s="167">
        <v>0</v>
      </c>
      <c r="E16" s="185">
        <f t="shared" si="2"/>
        <v>0</v>
      </c>
      <c r="F16" s="167">
        <v>0</v>
      </c>
      <c r="G16" s="167">
        <v>0</v>
      </c>
      <c r="H16" s="167">
        <v>0</v>
      </c>
      <c r="I16" s="187">
        <f>F16-G16</f>
        <v>0</v>
      </c>
    </row>
    <row r="17" spans="2:9">
      <c r="B17" s="175" t="s">
        <v>145</v>
      </c>
      <c r="C17" s="156"/>
      <c r="D17" s="167">
        <v>0</v>
      </c>
      <c r="E17" s="185">
        <f t="shared" si="2"/>
        <v>0</v>
      </c>
      <c r="F17" s="167">
        <v>0</v>
      </c>
      <c r="G17" s="167">
        <v>0</v>
      </c>
      <c r="H17" s="167">
        <v>0</v>
      </c>
      <c r="I17" s="187">
        <f>F17-G17</f>
        <v>0</v>
      </c>
    </row>
    <row r="18" spans="2:9">
      <c r="B18" s="174" t="s">
        <v>138</v>
      </c>
      <c r="C18" s="156"/>
      <c r="D18" s="167">
        <v>0</v>
      </c>
      <c r="E18" s="185">
        <f t="shared" si="2"/>
        <v>0</v>
      </c>
      <c r="F18" s="167">
        <v>0</v>
      </c>
      <c r="G18" s="167">
        <v>0</v>
      </c>
      <c r="H18" s="167">
        <v>0</v>
      </c>
      <c r="I18" s="187">
        <f t="shared" si="3"/>
        <v>0</v>
      </c>
    </row>
    <row r="19" spans="2:9" ht="22.5">
      <c r="B19" s="176" t="s">
        <v>146</v>
      </c>
      <c r="C19" s="156"/>
      <c r="D19" s="167">
        <f>D20+D21</f>
        <v>0</v>
      </c>
      <c r="E19" s="185">
        <f>F19-D19</f>
        <v>0</v>
      </c>
      <c r="F19" s="167">
        <f t="shared" ref="F19:H19" si="5">F20+F21</f>
        <v>0</v>
      </c>
      <c r="G19" s="167">
        <f t="shared" si="5"/>
        <v>0</v>
      </c>
      <c r="H19" s="167">
        <f t="shared" si="5"/>
        <v>0</v>
      </c>
      <c r="I19" s="187">
        <f t="shared" si="3"/>
        <v>0</v>
      </c>
    </row>
    <row r="20" spans="2:9">
      <c r="B20" s="175" t="s">
        <v>147</v>
      </c>
      <c r="C20" s="156"/>
      <c r="D20" s="167">
        <v>0</v>
      </c>
      <c r="E20" s="185">
        <f t="shared" si="2"/>
        <v>0</v>
      </c>
      <c r="F20" s="167">
        <v>0</v>
      </c>
      <c r="G20" s="167">
        <v>0</v>
      </c>
      <c r="H20" s="167">
        <v>0</v>
      </c>
      <c r="I20" s="187">
        <f t="shared" si="3"/>
        <v>0</v>
      </c>
    </row>
    <row r="21" spans="2:9">
      <c r="B21" s="175" t="s">
        <v>148</v>
      </c>
      <c r="C21" s="156"/>
      <c r="D21" s="167">
        <v>0</v>
      </c>
      <c r="E21" s="185">
        <f t="shared" si="2"/>
        <v>0</v>
      </c>
      <c r="F21" s="167">
        <v>0</v>
      </c>
      <c r="G21" s="167">
        <v>0</v>
      </c>
      <c r="H21" s="167">
        <v>0</v>
      </c>
      <c r="I21" s="187">
        <f t="shared" si="3"/>
        <v>0</v>
      </c>
    </row>
    <row r="22" spans="2:9">
      <c r="B22" s="174" t="s">
        <v>139</v>
      </c>
      <c r="C22" s="156"/>
      <c r="D22" s="167">
        <v>0</v>
      </c>
      <c r="E22" s="185">
        <f>F22-D22</f>
        <v>625624.38</v>
      </c>
      <c r="F22" s="167">
        <v>625624.38</v>
      </c>
      <c r="G22" s="167">
        <v>580185.92000000004</v>
      </c>
      <c r="H22" s="167">
        <v>580185.92000000004</v>
      </c>
      <c r="I22" s="187">
        <f t="shared" si="3"/>
        <v>45438.459999999963</v>
      </c>
    </row>
    <row r="23" spans="2:9">
      <c r="B23" s="174"/>
      <c r="C23" s="156"/>
      <c r="D23" s="167"/>
      <c r="E23" s="184"/>
      <c r="F23" s="167"/>
      <c r="G23" s="167"/>
      <c r="H23" s="167"/>
      <c r="I23" s="186"/>
    </row>
    <row r="24" spans="2:9">
      <c r="B24" s="173" t="s">
        <v>141</v>
      </c>
      <c r="C24" s="158"/>
      <c r="D24" s="168">
        <f>D25+D26+D27+D30+D31+D34</f>
        <v>0</v>
      </c>
      <c r="E24" s="184"/>
      <c r="F24" s="168">
        <f t="shared" ref="F24:H24" si="6">F25+F26+F27+F30+F31+F34</f>
        <v>0</v>
      </c>
      <c r="G24" s="168">
        <f t="shared" si="6"/>
        <v>0</v>
      </c>
      <c r="H24" s="168">
        <f t="shared" si="6"/>
        <v>0</v>
      </c>
      <c r="I24" s="186">
        <f t="shared" si="3"/>
        <v>0</v>
      </c>
    </row>
    <row r="25" spans="2:9">
      <c r="B25" s="174" t="s">
        <v>136</v>
      </c>
      <c r="C25" s="156"/>
      <c r="D25" s="167"/>
      <c r="E25" s="184"/>
      <c r="F25" s="167"/>
      <c r="G25" s="167"/>
      <c r="H25" s="167"/>
      <c r="I25" s="187">
        <f t="shared" si="3"/>
        <v>0</v>
      </c>
    </row>
    <row r="26" spans="2:9">
      <c r="B26" s="174" t="s">
        <v>137</v>
      </c>
      <c r="C26" s="156"/>
      <c r="D26" s="167">
        <v>0</v>
      </c>
      <c r="E26" s="184">
        <f t="shared" si="0"/>
        <v>0</v>
      </c>
      <c r="F26" s="167"/>
      <c r="G26" s="167"/>
      <c r="H26" s="167"/>
      <c r="I26" s="187">
        <f>F26-G26</f>
        <v>0</v>
      </c>
    </row>
    <row r="27" spans="2:9">
      <c r="B27" s="174" t="s">
        <v>143</v>
      </c>
      <c r="C27" s="156"/>
      <c r="D27" s="167">
        <f>D28+D29</f>
        <v>0</v>
      </c>
      <c r="E27" s="185">
        <f>F27-D27</f>
        <v>0</v>
      </c>
      <c r="F27" s="167">
        <f t="shared" ref="F27:H27" si="7">F28+F29</f>
        <v>0</v>
      </c>
      <c r="G27" s="167">
        <f t="shared" si="7"/>
        <v>0</v>
      </c>
      <c r="H27" s="167">
        <f t="shared" si="7"/>
        <v>0</v>
      </c>
      <c r="I27" s="187">
        <f t="shared" si="3"/>
        <v>0</v>
      </c>
    </row>
    <row r="28" spans="2:9">
      <c r="B28" s="175" t="s">
        <v>144</v>
      </c>
      <c r="C28" s="156"/>
      <c r="D28" s="167">
        <v>0</v>
      </c>
      <c r="E28" s="185">
        <f t="shared" si="0"/>
        <v>0</v>
      </c>
      <c r="F28" s="167">
        <v>0</v>
      </c>
      <c r="G28" s="167">
        <v>0</v>
      </c>
      <c r="H28" s="167">
        <v>0</v>
      </c>
      <c r="I28" s="187">
        <f t="shared" si="3"/>
        <v>0</v>
      </c>
    </row>
    <row r="29" spans="2:9">
      <c r="B29" s="175" t="s">
        <v>145</v>
      </c>
      <c r="C29" s="156"/>
      <c r="D29" s="167">
        <v>0</v>
      </c>
      <c r="E29" s="185">
        <f>F29-D29</f>
        <v>0</v>
      </c>
      <c r="F29" s="167">
        <v>0</v>
      </c>
      <c r="G29" s="167">
        <v>0</v>
      </c>
      <c r="H29" s="167">
        <v>0</v>
      </c>
      <c r="I29" s="187">
        <f>F29-G29</f>
        <v>0</v>
      </c>
    </row>
    <row r="30" spans="2:9">
      <c r="B30" s="174" t="s">
        <v>138</v>
      </c>
      <c r="C30" s="156"/>
      <c r="D30" s="167">
        <v>0</v>
      </c>
      <c r="E30" s="185">
        <f t="shared" si="0"/>
        <v>0</v>
      </c>
      <c r="F30" s="167">
        <v>0</v>
      </c>
      <c r="G30" s="167">
        <v>0</v>
      </c>
      <c r="H30" s="167">
        <v>0</v>
      </c>
      <c r="I30" s="187">
        <f t="shared" si="3"/>
        <v>0</v>
      </c>
    </row>
    <row r="31" spans="2:9" ht="22.5">
      <c r="B31" s="176" t="s">
        <v>146</v>
      </c>
      <c r="C31" s="156"/>
      <c r="D31" s="167">
        <f>D32+D33</f>
        <v>0</v>
      </c>
      <c r="E31" s="185">
        <f>F31-D31</f>
        <v>0</v>
      </c>
      <c r="F31" s="167">
        <f t="shared" ref="F31:H31" si="8">F32+F33</f>
        <v>0</v>
      </c>
      <c r="G31" s="167">
        <f t="shared" si="8"/>
        <v>0</v>
      </c>
      <c r="H31" s="167">
        <f t="shared" si="8"/>
        <v>0</v>
      </c>
      <c r="I31" s="187">
        <f t="shared" si="3"/>
        <v>0</v>
      </c>
    </row>
    <row r="32" spans="2:9">
      <c r="B32" s="175" t="s">
        <v>147</v>
      </c>
      <c r="C32" s="156"/>
      <c r="D32" s="167">
        <v>0</v>
      </c>
      <c r="E32" s="185">
        <f t="shared" si="0"/>
        <v>0</v>
      </c>
      <c r="F32" s="167">
        <v>0</v>
      </c>
      <c r="G32" s="167">
        <v>0</v>
      </c>
      <c r="H32" s="167">
        <v>0</v>
      </c>
      <c r="I32" s="187">
        <f t="shared" si="3"/>
        <v>0</v>
      </c>
    </row>
    <row r="33" spans="2:9">
      <c r="B33" s="175" t="s">
        <v>148</v>
      </c>
      <c r="C33" s="156"/>
      <c r="D33" s="167">
        <v>0</v>
      </c>
      <c r="E33" s="185">
        <f t="shared" si="0"/>
        <v>0</v>
      </c>
      <c r="F33" s="167">
        <v>0</v>
      </c>
      <c r="G33" s="167">
        <v>0</v>
      </c>
      <c r="H33" s="167">
        <v>0</v>
      </c>
      <c r="I33" s="187">
        <f t="shared" si="3"/>
        <v>0</v>
      </c>
    </row>
    <row r="34" spans="2:9">
      <c r="B34" s="174" t="s">
        <v>139</v>
      </c>
      <c r="C34" s="156"/>
      <c r="D34" s="167">
        <v>0</v>
      </c>
      <c r="E34" s="185">
        <f t="shared" si="0"/>
        <v>0</v>
      </c>
      <c r="F34" s="167">
        <v>0</v>
      </c>
      <c r="G34" s="167">
        <v>0</v>
      </c>
      <c r="H34" s="167">
        <v>0</v>
      </c>
      <c r="I34" s="187">
        <f t="shared" si="3"/>
        <v>0</v>
      </c>
    </row>
    <row r="35" spans="2:9">
      <c r="B35" s="174"/>
      <c r="C35" s="162"/>
      <c r="D35" s="167"/>
      <c r="E35" s="184"/>
      <c r="F35" s="167"/>
      <c r="G35" s="167"/>
      <c r="H35" s="167"/>
      <c r="I35" s="186"/>
    </row>
    <row r="36" spans="2:9">
      <c r="B36" s="173" t="s">
        <v>142</v>
      </c>
      <c r="C36" s="163"/>
      <c r="D36" s="165">
        <f>D12+D24</f>
        <v>54305889</v>
      </c>
      <c r="E36" s="184">
        <f>F36-D36</f>
        <v>625624.38000000268</v>
      </c>
      <c r="F36" s="165">
        <f>F12+F24</f>
        <v>54931513.380000003</v>
      </c>
      <c r="G36" s="165">
        <f>G12+G24</f>
        <v>34292232.969999999</v>
      </c>
      <c r="H36" s="165">
        <f>H12+H24</f>
        <v>34292232.969999999</v>
      </c>
      <c r="I36" s="186">
        <f>F36-G36</f>
        <v>20639280.410000004</v>
      </c>
    </row>
    <row r="37" spans="2:9">
      <c r="B37" s="177"/>
      <c r="C37" s="178"/>
      <c r="D37" s="179"/>
      <c r="E37" s="179"/>
      <c r="F37" s="179"/>
      <c r="G37" s="179"/>
      <c r="H37" s="179"/>
      <c r="I37" s="180"/>
    </row>
  </sheetData>
  <mergeCells count="13">
    <mergeCell ref="B2:I2"/>
    <mergeCell ref="B3:I3"/>
    <mergeCell ref="B4:I4"/>
    <mergeCell ref="B5:I5"/>
    <mergeCell ref="B6:I6"/>
    <mergeCell ref="B8:B10"/>
    <mergeCell ref="D8:H8"/>
    <mergeCell ref="I8:I10"/>
    <mergeCell ref="D9:D10"/>
    <mergeCell ref="E9:E10"/>
    <mergeCell ref="F9:F10"/>
    <mergeCell ref="G9:G10"/>
    <mergeCell ref="H9:H10"/>
  </mergeCells>
  <conditionalFormatting sqref="D37">
    <cfRule type="cellIs" dxfId="1" priority="2" operator="equal">
      <formula>0</formula>
    </cfRule>
  </conditionalFormatting>
  <conditionalFormatting sqref="D11:I11">
    <cfRule type="cellIs" dxfId="0" priority="1" operator="equal">
      <formula>0</formula>
    </cfRule>
  </conditionalFormatting>
  <printOptions horizontalCentered="1"/>
  <pageMargins left="0.39370078740157483" right="0.39370078740157483" top="1.3779527559055118" bottom="0.47244094488188981" header="0.39370078740157483" footer="0.19685039370078741"/>
  <pageSetup scale="77" fitToHeight="0" orientation="landscape" r:id="rId1"/>
  <headerFooter scaleWithDoc="0">
    <oddHeader>&amp;C&amp;G</oddHeader>
    <oddFooter>&amp;C&amp;G</oddFooter>
  </headerFooter>
  <ignoredErrors>
    <ignoredError sqref="D11:E11 D37:E37 F11:I11 D14:D36" numberStoredAsText="1"/>
    <ignoredError sqref="E12 E14:E21 E23:E36" numberStoredAsText="1" formula="1"/>
  </ignoredErrors>
  <legacyDrawingHF r:id="rId2"/>
</worksheet>
</file>

<file path=xl/worksheets/sheet3.xml><?xml version="1.0" encoding="utf-8"?>
<worksheet xmlns="http://schemas.openxmlformats.org/spreadsheetml/2006/main" xmlns:r="http://schemas.openxmlformats.org/officeDocument/2006/relationships">
  <sheetPr>
    <pageSetUpPr fitToPage="1"/>
  </sheetPr>
  <dimension ref="A1:J19"/>
  <sheetViews>
    <sheetView showGridLines="0" zoomScale="70" zoomScaleNormal="70" workbookViewId="0">
      <selection activeCell="A3" sqref="A3:G3"/>
    </sheetView>
  </sheetViews>
  <sheetFormatPr baseColWidth="10" defaultColWidth="11.42578125" defaultRowHeight="13.5"/>
  <cols>
    <col min="1" max="1" width="19.140625" style="1" customWidth="1"/>
    <col min="2" max="7" width="25.85546875" style="1" customWidth="1"/>
    <col min="8" max="16384" width="11.42578125" style="1"/>
  </cols>
  <sheetData>
    <row r="1" spans="1:10" ht="35.1" customHeight="1">
      <c r="A1" s="518" t="s">
        <v>69</v>
      </c>
      <c r="B1" s="519"/>
      <c r="C1" s="519"/>
      <c r="D1" s="519"/>
      <c r="E1" s="519"/>
      <c r="F1" s="519"/>
      <c r="G1" s="520"/>
    </row>
    <row r="2" spans="1:10" ht="6.75" customHeight="1"/>
    <row r="3" spans="1:10" ht="17.25" customHeight="1">
      <c r="A3" s="521" t="str">
        <f>Caratula!A13</f>
        <v>UNIDAD RESPONSABLE DEL GASTO:  35 C0 01 SECRETARÍA DE DESARROLLO RURAL Y EQUIDAD PARA LAS COMUNIDADES</v>
      </c>
      <c r="B3" s="522"/>
      <c r="C3" s="522"/>
      <c r="D3" s="522"/>
      <c r="E3" s="522"/>
      <c r="F3" s="522"/>
      <c r="G3" s="523"/>
      <c r="H3" s="97"/>
      <c r="I3" s="97"/>
      <c r="J3" s="96"/>
    </row>
    <row r="4" spans="1:10" ht="17.25" customHeight="1">
      <c r="A4" s="521" t="str">
        <f>Caratula!A24</f>
        <v>PERÍODO: ENERO - SEPTIEMBRE 2018</v>
      </c>
      <c r="B4" s="522"/>
      <c r="C4" s="522"/>
      <c r="D4" s="522"/>
      <c r="E4" s="522"/>
      <c r="F4" s="522"/>
      <c r="G4" s="523"/>
    </row>
    <row r="5" spans="1:10" ht="25.5" customHeight="1">
      <c r="A5" s="516" t="s">
        <v>18</v>
      </c>
      <c r="B5" s="528" t="s">
        <v>87</v>
      </c>
      <c r="C5" s="529"/>
      <c r="D5" s="529"/>
      <c r="E5" s="530"/>
      <c r="F5" s="528" t="s">
        <v>80</v>
      </c>
      <c r="G5" s="530"/>
      <c r="H5" s="2"/>
    </row>
    <row r="6" spans="1:10" ht="25.5" customHeight="1">
      <c r="A6" s="531"/>
      <c r="B6" s="137" t="s">
        <v>173</v>
      </c>
      <c r="C6" s="137" t="s">
        <v>45</v>
      </c>
      <c r="D6" s="137" t="s">
        <v>46</v>
      </c>
      <c r="E6" s="137" t="s">
        <v>92</v>
      </c>
      <c r="F6" s="138" t="s">
        <v>212</v>
      </c>
      <c r="G6" s="138" t="s">
        <v>213</v>
      </c>
      <c r="H6" s="3"/>
    </row>
    <row r="7" spans="1:10" s="37" customFormat="1" ht="12.75" customHeight="1">
      <c r="A7" s="19" t="s">
        <v>0</v>
      </c>
      <c r="B7" s="19" t="s">
        <v>1</v>
      </c>
      <c r="C7" s="19" t="s">
        <v>2</v>
      </c>
      <c r="D7" s="19" t="s">
        <v>6</v>
      </c>
      <c r="E7" s="19" t="s">
        <v>3</v>
      </c>
      <c r="F7" s="19" t="s">
        <v>4</v>
      </c>
      <c r="G7" s="19" t="s">
        <v>5</v>
      </c>
    </row>
    <row r="8" spans="1:10" s="37" customFormat="1" ht="24.75" customHeight="1">
      <c r="A8" s="129" t="s">
        <v>88</v>
      </c>
      <c r="B8" s="281">
        <f>+SUM(B9:B13)</f>
        <v>7627405.2299999995</v>
      </c>
      <c r="C8" s="281">
        <f t="shared" ref="C8:E8" si="0">+SUM(C9:C13)</f>
        <v>7627405.2299999995</v>
      </c>
      <c r="D8" s="281">
        <f t="shared" si="0"/>
        <v>7627405.2299999995</v>
      </c>
      <c r="E8" s="281">
        <f t="shared" si="0"/>
        <v>7627405.2299999995</v>
      </c>
      <c r="F8" s="130"/>
      <c r="G8" s="130"/>
    </row>
    <row r="9" spans="1:10" s="37" customFormat="1" ht="50.1" customHeight="1">
      <c r="A9" s="47">
        <v>1000</v>
      </c>
      <c r="B9" s="278">
        <v>3631890.3099999991</v>
      </c>
      <c r="C9" s="278">
        <v>3631890.3099999991</v>
      </c>
      <c r="D9" s="278">
        <v>3631890.3099999991</v>
      </c>
      <c r="E9" s="278">
        <v>3631890.3099999991</v>
      </c>
      <c r="F9" s="265">
        <f>+B9-C9</f>
        <v>0</v>
      </c>
      <c r="G9" s="265">
        <f>+C9-D9</f>
        <v>0</v>
      </c>
    </row>
    <row r="10" spans="1:10" s="37" customFormat="1" ht="22.5" customHeight="1">
      <c r="A10" s="47"/>
      <c r="B10" s="38"/>
      <c r="C10" s="38"/>
      <c r="D10" s="38"/>
      <c r="E10" s="38"/>
      <c r="F10" s="55"/>
      <c r="G10" s="55"/>
    </row>
    <row r="11" spans="1:10" s="37" customFormat="1" ht="50.1" customHeight="1">
      <c r="A11" s="48">
        <v>2000</v>
      </c>
      <c r="B11" s="279">
        <v>736882.74</v>
      </c>
      <c r="C11" s="279">
        <v>736882.74</v>
      </c>
      <c r="D11" s="279">
        <v>736882.74</v>
      </c>
      <c r="E11" s="279">
        <v>736882.74</v>
      </c>
      <c r="F11" s="282">
        <f>+B11-C11</f>
        <v>0</v>
      </c>
      <c r="G11" s="282">
        <f>+C11-D11</f>
        <v>0</v>
      </c>
    </row>
    <row r="12" spans="1:10" s="37" customFormat="1" ht="16.5" customHeight="1">
      <c r="A12" s="77"/>
      <c r="B12" s="8"/>
      <c r="C12" s="8"/>
      <c r="D12" s="8"/>
      <c r="E12" s="8"/>
      <c r="F12" s="8"/>
      <c r="G12" s="8"/>
    </row>
    <row r="13" spans="1:10" s="37" customFormat="1" ht="47.25" customHeight="1">
      <c r="A13" s="47">
        <v>3000</v>
      </c>
      <c r="B13" s="280">
        <v>3258632.1800000006</v>
      </c>
      <c r="C13" s="280">
        <v>3258632.1800000006</v>
      </c>
      <c r="D13" s="280">
        <v>3258632.1800000006</v>
      </c>
      <c r="E13" s="280">
        <v>3258632.1800000006</v>
      </c>
      <c r="F13" s="6">
        <f>+B13-C13</f>
        <v>0</v>
      </c>
      <c r="G13" s="6">
        <f>+C13-D13</f>
        <v>0</v>
      </c>
    </row>
    <row r="14" spans="1:10" s="37" customFormat="1" ht="24" customHeight="1">
      <c r="A14" s="9" t="s">
        <v>90</v>
      </c>
      <c r="B14" s="133">
        <v>0</v>
      </c>
      <c r="C14" s="133">
        <v>0</v>
      </c>
      <c r="D14" s="133">
        <v>0</v>
      </c>
      <c r="E14" s="133">
        <v>0</v>
      </c>
      <c r="F14" s="133"/>
      <c r="G14" s="133"/>
    </row>
    <row r="15" spans="1:10" s="37" customFormat="1" ht="50.1" customHeight="1">
      <c r="A15" s="47">
        <v>5000</v>
      </c>
      <c r="B15" s="61">
        <v>0</v>
      </c>
      <c r="C15" s="61">
        <v>0</v>
      </c>
      <c r="D15" s="61">
        <v>0</v>
      </c>
      <c r="E15" s="61">
        <v>0</v>
      </c>
      <c r="F15" s="5"/>
      <c r="G15" s="5"/>
    </row>
    <row r="16" spans="1:10" s="37" customFormat="1" ht="30.75" customHeight="1">
      <c r="A16" s="56" t="s">
        <v>94</v>
      </c>
      <c r="B16" s="277">
        <f>+B14+B8</f>
        <v>7627405.2299999995</v>
      </c>
      <c r="C16" s="277">
        <f t="shared" ref="C16:E16" si="1">+C14+C8</f>
        <v>7627405.2299999995</v>
      </c>
      <c r="D16" s="277">
        <f t="shared" si="1"/>
        <v>7627405.2299999995</v>
      </c>
      <c r="E16" s="277">
        <f t="shared" si="1"/>
        <v>7627405.2299999995</v>
      </c>
      <c r="F16" s="57"/>
      <c r="G16" s="57"/>
    </row>
    <row r="17" spans="1:6">
      <c r="A17" s="24"/>
    </row>
    <row r="18" spans="1:6">
      <c r="A18" s="10"/>
      <c r="C18" s="12"/>
      <c r="D18" s="12"/>
      <c r="E18" s="12"/>
      <c r="F18" s="11"/>
    </row>
    <row r="19" spans="1:6">
      <c r="A19" s="13"/>
      <c r="B19" s="283"/>
      <c r="C19" s="283"/>
      <c r="D19" s="283"/>
      <c r="E19" s="283"/>
      <c r="F19" s="14"/>
    </row>
  </sheetData>
  <mergeCells count="6">
    <mergeCell ref="A5:A6"/>
    <mergeCell ref="A1:G1"/>
    <mergeCell ref="A3:G3"/>
    <mergeCell ref="A4:G4"/>
    <mergeCell ref="F5:G5"/>
    <mergeCell ref="B5:E5"/>
  </mergeCells>
  <phoneticPr fontId="0" type="noConversion"/>
  <printOptions horizontalCentered="1"/>
  <pageMargins left="0.39370078740157483" right="0.39370078740157483" top="1.3779527559055118" bottom="0.47244094488188981" header="0.39370078740157483" footer="0.19685039370078741"/>
  <pageSetup scale="76" fitToHeight="0" orientation="landscape" r:id="rId1"/>
  <headerFooter scaleWithDoc="0">
    <oddHeader>&amp;C&amp;G</oddHeader>
    <oddFooter>&amp;C&amp;G</oddFooter>
  </headerFooter>
  <ignoredErrors>
    <ignoredError sqref="A7:D7 E7:G7" numberStoredAsText="1"/>
  </ignoredErrors>
  <legacyDrawingHF r:id="rId2"/>
</worksheet>
</file>

<file path=xl/worksheets/sheet4.xml><?xml version="1.0" encoding="utf-8"?>
<worksheet xmlns="http://schemas.openxmlformats.org/spreadsheetml/2006/main" xmlns:r="http://schemas.openxmlformats.org/officeDocument/2006/relationships">
  <sheetPr>
    <pageSetUpPr fitToPage="1"/>
  </sheetPr>
  <dimension ref="A1:J31"/>
  <sheetViews>
    <sheetView showGridLines="0" zoomScale="60" zoomScaleNormal="60" workbookViewId="0">
      <selection activeCell="A24" sqref="A24:O24"/>
    </sheetView>
  </sheetViews>
  <sheetFormatPr baseColWidth="10" defaultColWidth="11.42578125" defaultRowHeight="13.5"/>
  <cols>
    <col min="1" max="1" width="13.140625" style="1" customWidth="1"/>
    <col min="2" max="2" width="14.140625" style="1" customWidth="1"/>
    <col min="3" max="3" width="13" style="1" customWidth="1"/>
    <col min="4" max="5" width="12.5703125" style="1" customWidth="1"/>
    <col min="6" max="6" width="11.85546875" style="1" customWidth="1"/>
    <col min="7" max="7" width="11" style="1" customWidth="1"/>
    <col min="8" max="8" width="6.5703125" style="1" customWidth="1"/>
    <col min="9" max="9" width="68.85546875" style="1" customWidth="1"/>
    <col min="10" max="16384" width="11.42578125" style="1"/>
  </cols>
  <sheetData>
    <row r="1" spans="1:10" ht="35.1" customHeight="1">
      <c r="A1" s="518" t="s">
        <v>75</v>
      </c>
      <c r="B1" s="519"/>
      <c r="C1" s="519"/>
      <c r="D1" s="519"/>
      <c r="E1" s="519"/>
      <c r="F1" s="519"/>
      <c r="G1" s="519"/>
      <c r="H1" s="519"/>
      <c r="I1" s="520"/>
    </row>
    <row r="2" spans="1:10" ht="6.75" customHeight="1"/>
    <row r="3" spans="1:10" ht="17.25" customHeight="1">
      <c r="A3" s="521" t="str">
        <f>Caratula!A13</f>
        <v>UNIDAD RESPONSABLE DEL GASTO:  35 C0 01 SECRETARÍA DE DESARROLLO RURAL Y EQUIDAD PARA LAS COMUNIDADES</v>
      </c>
      <c r="B3" s="522"/>
      <c r="C3" s="522"/>
      <c r="D3" s="522"/>
      <c r="E3" s="522"/>
      <c r="F3" s="522"/>
      <c r="G3" s="522"/>
      <c r="H3" s="522"/>
      <c r="I3" s="523"/>
    </row>
    <row r="4" spans="1:10" ht="17.25" customHeight="1">
      <c r="A4" s="521" t="str">
        <f>Caratula!A24</f>
        <v>PERÍODO: ENERO - SEPTIEMBRE 2018</v>
      </c>
      <c r="B4" s="522"/>
      <c r="C4" s="522"/>
      <c r="D4" s="522"/>
      <c r="E4" s="522"/>
      <c r="F4" s="522"/>
      <c r="G4" s="522"/>
      <c r="H4" s="522"/>
      <c r="I4" s="523"/>
    </row>
    <row r="5" spans="1:10" ht="25.5" customHeight="1">
      <c r="A5" s="516" t="s">
        <v>35</v>
      </c>
      <c r="B5" s="528" t="s">
        <v>87</v>
      </c>
      <c r="C5" s="529"/>
      <c r="D5" s="529"/>
      <c r="E5" s="530"/>
      <c r="F5" s="528" t="s">
        <v>80</v>
      </c>
      <c r="G5" s="530"/>
      <c r="H5" s="524" t="s">
        <v>174</v>
      </c>
      <c r="I5" s="525"/>
      <c r="J5" s="2"/>
    </row>
    <row r="6" spans="1:10" ht="25.5" customHeight="1">
      <c r="A6" s="531"/>
      <c r="B6" s="137" t="s">
        <v>173</v>
      </c>
      <c r="C6" s="138" t="s">
        <v>45</v>
      </c>
      <c r="D6" s="138" t="s">
        <v>46</v>
      </c>
      <c r="E6" s="138" t="s">
        <v>92</v>
      </c>
      <c r="F6" s="138" t="s">
        <v>212</v>
      </c>
      <c r="G6" s="138" t="s">
        <v>213</v>
      </c>
      <c r="H6" s="526" t="s">
        <v>172</v>
      </c>
      <c r="I6" s="527"/>
      <c r="J6" s="3"/>
    </row>
    <row r="7" spans="1:10" s="94" customFormat="1" ht="12.75" customHeight="1">
      <c r="A7" s="49" t="s">
        <v>0</v>
      </c>
      <c r="B7" s="49" t="s">
        <v>1</v>
      </c>
      <c r="C7" s="49" t="s">
        <v>2</v>
      </c>
      <c r="D7" s="49" t="s">
        <v>6</v>
      </c>
      <c r="E7" s="49" t="s">
        <v>3</v>
      </c>
      <c r="F7" s="49" t="s">
        <v>4</v>
      </c>
      <c r="G7" s="49" t="s">
        <v>5</v>
      </c>
      <c r="H7" s="93"/>
      <c r="I7" s="69"/>
    </row>
    <row r="8" spans="1:10" s="94" customFormat="1" ht="19.350000000000001" customHeight="1">
      <c r="A8" s="63"/>
      <c r="B8" s="64"/>
      <c r="C8" s="64"/>
      <c r="D8" s="64"/>
      <c r="E8" s="64"/>
      <c r="F8" s="65"/>
      <c r="G8" s="64"/>
      <c r="H8" s="88" t="s">
        <v>96</v>
      </c>
      <c r="I8" s="66"/>
    </row>
    <row r="9" spans="1:10" s="94" customFormat="1" ht="19.350000000000001" customHeight="1">
      <c r="A9" s="63"/>
      <c r="B9" s="64"/>
      <c r="C9" s="64"/>
      <c r="D9" s="64"/>
      <c r="E9" s="64"/>
      <c r="F9" s="65"/>
      <c r="G9" s="64"/>
      <c r="H9" s="88" t="s">
        <v>95</v>
      </c>
      <c r="I9" s="66"/>
    </row>
    <row r="10" spans="1:10" s="94" customFormat="1" ht="19.350000000000001" customHeight="1">
      <c r="A10" s="67"/>
      <c r="B10" s="68"/>
      <c r="C10" s="68"/>
      <c r="D10" s="68"/>
      <c r="E10" s="68"/>
      <c r="F10" s="68"/>
      <c r="G10" s="68"/>
      <c r="H10" s="89" t="s">
        <v>22</v>
      </c>
      <c r="I10" s="69"/>
    </row>
    <row r="11" spans="1:10" s="94" customFormat="1" ht="19.350000000000001" customHeight="1">
      <c r="A11" s="70"/>
      <c r="B11" s="71"/>
      <c r="C11" s="71"/>
      <c r="D11" s="71"/>
      <c r="E11" s="71"/>
      <c r="F11" s="71"/>
      <c r="G11" s="71"/>
      <c r="H11" s="90" t="s">
        <v>23</v>
      </c>
      <c r="I11" s="72"/>
    </row>
    <row r="12" spans="1:10" s="94" customFormat="1" ht="19.350000000000001" customHeight="1">
      <c r="A12" s="63"/>
      <c r="B12" s="64"/>
      <c r="C12" s="64"/>
      <c r="D12" s="64"/>
      <c r="E12" s="64"/>
      <c r="F12" s="64"/>
      <c r="G12" s="64"/>
      <c r="H12" s="91" t="s">
        <v>22</v>
      </c>
      <c r="I12" s="69"/>
    </row>
    <row r="13" spans="1:10" s="94" customFormat="1" ht="19.350000000000001" customHeight="1">
      <c r="A13" s="70"/>
      <c r="B13" s="71"/>
      <c r="C13" s="71"/>
      <c r="D13" s="71"/>
      <c r="E13" s="71"/>
      <c r="F13" s="71"/>
      <c r="G13" s="71"/>
      <c r="H13" s="90" t="s">
        <v>23</v>
      </c>
      <c r="I13" s="72"/>
    </row>
    <row r="14" spans="1:10" s="94" customFormat="1" ht="19.350000000000001" customHeight="1">
      <c r="A14" s="63"/>
      <c r="B14" s="64"/>
      <c r="C14" s="64"/>
      <c r="D14" s="64"/>
      <c r="E14" s="64"/>
      <c r="F14" s="64"/>
      <c r="G14" s="64"/>
      <c r="H14" s="91" t="s">
        <v>22</v>
      </c>
      <c r="I14" s="69"/>
    </row>
    <row r="15" spans="1:10" s="94" customFormat="1" ht="19.350000000000001" customHeight="1">
      <c r="A15" s="70"/>
      <c r="B15" s="71"/>
      <c r="C15" s="71"/>
      <c r="D15" s="71"/>
      <c r="E15" s="71"/>
      <c r="F15" s="71"/>
      <c r="G15" s="71"/>
      <c r="H15" s="90" t="s">
        <v>23</v>
      </c>
      <c r="I15" s="72"/>
    </row>
    <row r="16" spans="1:10" s="94" customFormat="1" ht="19.350000000000001" customHeight="1">
      <c r="A16" s="63"/>
      <c r="B16" s="64"/>
      <c r="C16" s="64"/>
      <c r="D16" s="64"/>
      <c r="E16" s="64"/>
      <c r="F16" s="64"/>
      <c r="G16" s="64"/>
      <c r="H16" s="91" t="s">
        <v>22</v>
      </c>
      <c r="I16" s="69"/>
    </row>
    <row r="17" spans="1:9" s="94" customFormat="1" ht="19.350000000000001" customHeight="1">
      <c r="A17" s="70"/>
      <c r="B17" s="71"/>
      <c r="C17" s="71"/>
      <c r="D17" s="71"/>
      <c r="E17" s="71"/>
      <c r="F17" s="71"/>
      <c r="G17" s="71"/>
      <c r="H17" s="90" t="s">
        <v>23</v>
      </c>
      <c r="I17" s="72"/>
    </row>
    <row r="18" spans="1:9" s="94" customFormat="1" ht="19.350000000000001" customHeight="1">
      <c r="A18" s="63"/>
      <c r="B18" s="64"/>
      <c r="C18" s="64"/>
      <c r="D18" s="64"/>
      <c r="E18" s="64"/>
      <c r="F18" s="64"/>
      <c r="G18" s="64"/>
      <c r="H18" s="91" t="s">
        <v>22</v>
      </c>
      <c r="I18" s="69"/>
    </row>
    <row r="19" spans="1:9" s="94" customFormat="1" ht="19.350000000000001" customHeight="1">
      <c r="A19" s="70"/>
      <c r="B19" s="71"/>
      <c r="C19" s="71"/>
      <c r="D19" s="71"/>
      <c r="E19" s="71"/>
      <c r="F19" s="71"/>
      <c r="G19" s="71"/>
      <c r="H19" s="90" t="s">
        <v>23</v>
      </c>
      <c r="I19" s="72"/>
    </row>
    <row r="20" spans="1:9" s="94" customFormat="1" ht="19.350000000000001" customHeight="1">
      <c r="A20" s="63"/>
      <c r="B20" s="64"/>
      <c r="C20" s="64"/>
      <c r="D20" s="64"/>
      <c r="E20" s="64"/>
      <c r="F20" s="64"/>
      <c r="G20" s="64"/>
      <c r="H20" s="91" t="s">
        <v>22</v>
      </c>
      <c r="I20" s="69"/>
    </row>
    <row r="21" spans="1:9" s="94" customFormat="1" ht="19.350000000000001" customHeight="1">
      <c r="A21" s="70"/>
      <c r="B21" s="71"/>
      <c r="C21" s="71"/>
      <c r="D21" s="71"/>
      <c r="E21" s="71"/>
      <c r="F21" s="71"/>
      <c r="G21" s="71"/>
      <c r="H21" s="90" t="s">
        <v>23</v>
      </c>
      <c r="I21" s="72"/>
    </row>
    <row r="22" spans="1:9" s="94" customFormat="1" ht="19.350000000000001" customHeight="1">
      <c r="A22" s="67"/>
      <c r="B22" s="68"/>
      <c r="C22" s="68"/>
      <c r="D22" s="68"/>
      <c r="E22" s="68"/>
      <c r="F22" s="68"/>
      <c r="G22" s="68"/>
      <c r="H22" s="89" t="s">
        <v>22</v>
      </c>
      <c r="I22" s="69"/>
    </row>
    <row r="23" spans="1:9" s="94" customFormat="1" ht="19.350000000000001" customHeight="1">
      <c r="A23" s="70"/>
      <c r="B23" s="71"/>
      <c r="C23" s="71"/>
      <c r="D23" s="71"/>
      <c r="E23" s="71"/>
      <c r="F23" s="71"/>
      <c r="G23" s="71"/>
      <c r="H23" s="90" t="s">
        <v>23</v>
      </c>
      <c r="I23" s="72"/>
    </row>
    <row r="24" spans="1:9" s="94" customFormat="1" ht="19.350000000000001" customHeight="1">
      <c r="A24" s="63"/>
      <c r="B24" s="64"/>
      <c r="C24" s="64"/>
      <c r="D24" s="64"/>
      <c r="E24" s="64"/>
      <c r="F24" s="64"/>
      <c r="G24" s="64"/>
      <c r="H24" s="91" t="s">
        <v>22</v>
      </c>
      <c r="I24" s="69"/>
    </row>
    <row r="25" spans="1:9" s="94" customFormat="1" ht="19.350000000000001" customHeight="1">
      <c r="A25" s="70"/>
      <c r="B25" s="71"/>
      <c r="C25" s="71"/>
      <c r="D25" s="71"/>
      <c r="E25" s="71"/>
      <c r="F25" s="71"/>
      <c r="G25" s="71"/>
      <c r="H25" s="90" t="s">
        <v>23</v>
      </c>
      <c r="I25" s="72"/>
    </row>
    <row r="26" spans="1:9" s="94" customFormat="1" ht="19.350000000000001" customHeight="1">
      <c r="A26" s="63"/>
      <c r="B26" s="64"/>
      <c r="C26" s="64"/>
      <c r="D26" s="64"/>
      <c r="E26" s="64"/>
      <c r="F26" s="64"/>
      <c r="G26" s="64"/>
      <c r="H26" s="91" t="s">
        <v>22</v>
      </c>
      <c r="I26" s="69"/>
    </row>
    <row r="27" spans="1:9" s="94" customFormat="1" ht="19.350000000000001" customHeight="1">
      <c r="A27" s="63"/>
      <c r="B27" s="64"/>
      <c r="C27" s="64"/>
      <c r="D27" s="64"/>
      <c r="E27" s="64"/>
      <c r="F27" s="64"/>
      <c r="G27" s="64"/>
      <c r="H27" s="91" t="s">
        <v>23</v>
      </c>
      <c r="I27" s="72"/>
    </row>
    <row r="28" spans="1:9" s="94" customFormat="1" ht="24.75" customHeight="1">
      <c r="A28" s="9" t="s">
        <v>97</v>
      </c>
      <c r="B28" s="73"/>
      <c r="C28" s="74"/>
      <c r="D28" s="74"/>
      <c r="E28" s="74"/>
      <c r="F28" s="74"/>
      <c r="G28" s="74"/>
      <c r="H28" s="92"/>
      <c r="I28" s="75"/>
    </row>
    <row r="30" spans="1:9">
      <c r="A30" s="10"/>
      <c r="F30" s="11"/>
      <c r="I30" s="12"/>
    </row>
    <row r="31" spans="1:9">
      <c r="A31" s="13"/>
      <c r="F31" s="14"/>
      <c r="I31" s="15"/>
    </row>
  </sheetData>
  <mergeCells count="8">
    <mergeCell ref="A5:A6"/>
    <mergeCell ref="A3:I3"/>
    <mergeCell ref="A4:I4"/>
    <mergeCell ref="A1:I1"/>
    <mergeCell ref="H5:I5"/>
    <mergeCell ref="H6:I6"/>
    <mergeCell ref="F5:G5"/>
    <mergeCell ref="B5:E5"/>
  </mergeCells>
  <phoneticPr fontId="0" type="noConversion"/>
  <printOptions horizontalCentered="1"/>
  <pageMargins left="0.39370078740157483" right="0.39370078740157483" top="1.3779527559055118" bottom="0.47244094488188981" header="0.39370078740157483" footer="0.19685039370078741"/>
  <pageSetup scale="81" fitToHeight="0" orientation="landscape" r:id="rId1"/>
  <headerFooter scaleWithDoc="0">
    <oddHeader>&amp;C&amp;G</oddHeader>
    <oddFooter>&amp;C&amp;G</oddFooter>
  </headerFooter>
  <ignoredErrors>
    <ignoredError sqref="F8:G8 A7:D8 E7:G7" numberStoredAsText="1"/>
  </ignoredErrors>
  <drawing r:id="rId2"/>
  <legacyDrawingHF r:id="rId3"/>
</worksheet>
</file>

<file path=xl/worksheets/sheet5.xml><?xml version="1.0" encoding="utf-8"?>
<worksheet xmlns="http://schemas.openxmlformats.org/spreadsheetml/2006/main" xmlns:r="http://schemas.openxmlformats.org/officeDocument/2006/relationships">
  <sheetPr>
    <pageSetUpPr fitToPage="1"/>
  </sheetPr>
  <dimension ref="A1:Q103"/>
  <sheetViews>
    <sheetView showGridLines="0" view="pageBreakPreview" topLeftCell="A10" zoomScaleNormal="85" zoomScaleSheetLayoutView="100" workbookViewId="0">
      <selection activeCell="I10" sqref="I10:J100"/>
    </sheetView>
  </sheetViews>
  <sheetFormatPr baseColWidth="10" defaultColWidth="11.42578125" defaultRowHeight="13.5"/>
  <cols>
    <col min="1" max="1" width="3.85546875" style="1" customWidth="1"/>
    <col min="2" max="3" width="3.140625" style="1" customWidth="1"/>
    <col min="4" max="4" width="4" style="1" customWidth="1"/>
    <col min="5" max="5" width="5.140625" style="1" customWidth="1"/>
    <col min="6" max="6" width="5.7109375" style="1" customWidth="1"/>
    <col min="7" max="7" width="30" style="1" customWidth="1"/>
    <col min="8" max="8" width="10.7109375" style="1" customWidth="1"/>
    <col min="9" max="10" width="13.85546875" style="1" customWidth="1"/>
    <col min="11" max="11" width="6.85546875" style="1" customWidth="1"/>
    <col min="12" max="12" width="17.85546875" style="1" customWidth="1"/>
    <col min="13" max="13" width="18" style="1" customWidth="1"/>
    <col min="14" max="14" width="20.28515625" style="1" customWidth="1"/>
    <col min="15" max="15" width="19" style="1" customWidth="1"/>
    <col min="16" max="16" width="9.140625" style="304" customWidth="1"/>
    <col min="17" max="17" width="10.5703125" style="304" customWidth="1"/>
    <col min="18" max="16384" width="11.42578125" style="1"/>
  </cols>
  <sheetData>
    <row r="1" spans="1:17" ht="35.1" customHeight="1">
      <c r="A1" s="518" t="s">
        <v>78</v>
      </c>
      <c r="B1" s="519"/>
      <c r="C1" s="519"/>
      <c r="D1" s="519"/>
      <c r="E1" s="519"/>
      <c r="F1" s="519"/>
      <c r="G1" s="519"/>
      <c r="H1" s="519"/>
      <c r="I1" s="519"/>
      <c r="J1" s="519"/>
      <c r="K1" s="519"/>
      <c r="L1" s="519"/>
      <c r="M1" s="519"/>
      <c r="N1" s="519"/>
      <c r="O1" s="519"/>
      <c r="P1" s="519"/>
      <c r="Q1" s="520"/>
    </row>
    <row r="2" spans="1:17" ht="6" customHeight="1">
      <c r="Q2" s="305"/>
    </row>
    <row r="3" spans="1:17" ht="20.100000000000001" customHeight="1">
      <c r="A3" s="521" t="str">
        <f>Caratula!A13</f>
        <v>UNIDAD RESPONSABLE DEL GASTO:  35 C0 01 SECRETARÍA DE DESARROLLO RURAL Y EQUIDAD PARA LAS COMUNIDADES</v>
      </c>
      <c r="B3" s="522"/>
      <c r="C3" s="522"/>
      <c r="D3" s="522"/>
      <c r="E3" s="522"/>
      <c r="F3" s="522"/>
      <c r="G3" s="522"/>
      <c r="H3" s="522"/>
      <c r="I3" s="522"/>
      <c r="J3" s="522"/>
      <c r="K3" s="522"/>
      <c r="L3" s="522"/>
      <c r="M3" s="522"/>
      <c r="N3" s="522"/>
      <c r="O3" s="522"/>
      <c r="P3" s="522"/>
      <c r="Q3" s="523"/>
    </row>
    <row r="4" spans="1:17" ht="20.100000000000001" customHeight="1">
      <c r="A4" s="521" t="str">
        <f>Caratula!A24</f>
        <v>PERÍODO: ENERO - SEPTIEMBRE 2018</v>
      </c>
      <c r="B4" s="522"/>
      <c r="C4" s="522"/>
      <c r="D4" s="522"/>
      <c r="E4" s="522"/>
      <c r="F4" s="522"/>
      <c r="G4" s="522"/>
      <c r="H4" s="522"/>
      <c r="I4" s="522"/>
      <c r="J4" s="522"/>
      <c r="K4" s="522"/>
      <c r="L4" s="522"/>
      <c r="M4" s="522"/>
      <c r="N4" s="522"/>
      <c r="O4" s="522"/>
      <c r="P4" s="522"/>
      <c r="Q4" s="523"/>
    </row>
    <row r="5" spans="1:17" ht="15" customHeight="1">
      <c r="A5" s="516" t="s">
        <v>77</v>
      </c>
      <c r="B5" s="516" t="s">
        <v>44</v>
      </c>
      <c r="C5" s="516" t="s">
        <v>42</v>
      </c>
      <c r="D5" s="516" t="s">
        <v>43</v>
      </c>
      <c r="E5" s="516" t="s">
        <v>12</v>
      </c>
      <c r="F5" s="516" t="s">
        <v>67</v>
      </c>
      <c r="G5" s="516" t="s">
        <v>13</v>
      </c>
      <c r="H5" s="516" t="s">
        <v>28</v>
      </c>
      <c r="I5" s="139" t="s">
        <v>15</v>
      </c>
      <c r="J5" s="139"/>
      <c r="K5" s="139"/>
      <c r="L5" s="139"/>
      <c r="M5" s="139"/>
      <c r="N5" s="139"/>
      <c r="O5" s="139"/>
      <c r="P5" s="306"/>
      <c r="Q5" s="307"/>
    </row>
    <row r="6" spans="1:17" ht="15" customHeight="1">
      <c r="A6" s="532"/>
      <c r="B6" s="532"/>
      <c r="C6" s="532"/>
      <c r="D6" s="532"/>
      <c r="E6" s="532"/>
      <c r="F6" s="532"/>
      <c r="G6" s="532"/>
      <c r="H6" s="532"/>
      <c r="I6" s="141" t="s">
        <v>14</v>
      </c>
      <c r="J6" s="140"/>
      <c r="K6" s="516" t="s">
        <v>182</v>
      </c>
      <c r="L6" s="534" t="s">
        <v>86</v>
      </c>
      <c r="M6" s="535"/>
      <c r="N6" s="535"/>
      <c r="O6" s="535"/>
      <c r="P6" s="536" t="s">
        <v>116</v>
      </c>
      <c r="Q6" s="536" t="s">
        <v>101</v>
      </c>
    </row>
    <row r="7" spans="1:17" ht="42" customHeight="1">
      <c r="A7" s="533"/>
      <c r="B7" s="533"/>
      <c r="C7" s="533"/>
      <c r="D7" s="533"/>
      <c r="E7" s="533"/>
      <c r="F7" s="533"/>
      <c r="G7" s="533"/>
      <c r="H7" s="533"/>
      <c r="I7" s="138" t="s">
        <v>173</v>
      </c>
      <c r="J7" s="138" t="s">
        <v>29</v>
      </c>
      <c r="K7" s="517"/>
      <c r="L7" s="138" t="s">
        <v>175</v>
      </c>
      <c r="M7" s="138" t="s">
        <v>98</v>
      </c>
      <c r="N7" s="138" t="s">
        <v>99</v>
      </c>
      <c r="O7" s="138" t="s">
        <v>100</v>
      </c>
      <c r="P7" s="537"/>
      <c r="Q7" s="537"/>
    </row>
    <row r="8" spans="1:17" s="37" customFormat="1" ht="15" customHeight="1">
      <c r="A8" s="299">
        <v>1</v>
      </c>
      <c r="B8" s="284"/>
      <c r="C8" s="284"/>
      <c r="D8" s="284"/>
      <c r="E8" s="285"/>
      <c r="F8" s="286"/>
      <c r="G8" s="287" t="s">
        <v>223</v>
      </c>
      <c r="H8" s="286"/>
      <c r="I8" s="49"/>
      <c r="J8" s="49"/>
      <c r="K8" s="49"/>
      <c r="L8" s="303">
        <f>+L9+L17+L46</f>
        <v>88731890.930000007</v>
      </c>
      <c r="M8" s="303">
        <f t="shared" ref="M8:O8" si="0">+M9+M17+M46</f>
        <v>88731890.930000007</v>
      </c>
      <c r="N8" s="303">
        <f t="shared" si="0"/>
        <v>88731890.930000007</v>
      </c>
      <c r="O8" s="303">
        <f t="shared" si="0"/>
        <v>88731890.930000007</v>
      </c>
      <c r="P8" s="308"/>
      <c r="Q8" s="308"/>
    </row>
    <row r="9" spans="1:17" s="37" customFormat="1" ht="15" customHeight="1">
      <c r="A9" s="284"/>
      <c r="B9" s="288">
        <v>1</v>
      </c>
      <c r="C9" s="288"/>
      <c r="D9" s="288"/>
      <c r="E9" s="288"/>
      <c r="F9" s="286"/>
      <c r="G9" s="287" t="s">
        <v>224</v>
      </c>
      <c r="H9" s="289"/>
      <c r="I9" s="80"/>
      <c r="J9" s="80"/>
      <c r="K9" s="81"/>
      <c r="L9" s="302">
        <f>+L10</f>
        <v>5434413.4100000001</v>
      </c>
      <c r="M9" s="302">
        <f t="shared" ref="M9:O10" si="1">+M10</f>
        <v>5434413.4100000001</v>
      </c>
      <c r="N9" s="302">
        <f t="shared" si="1"/>
        <v>5434413.4100000001</v>
      </c>
      <c r="O9" s="302">
        <f t="shared" si="1"/>
        <v>5434413.4100000001</v>
      </c>
      <c r="P9" s="309"/>
      <c r="Q9" s="309"/>
    </row>
    <row r="10" spans="1:17" s="37" customFormat="1" ht="15" customHeight="1">
      <c r="A10" s="284"/>
      <c r="B10" s="288"/>
      <c r="C10" s="288">
        <v>2</v>
      </c>
      <c r="D10" s="288"/>
      <c r="E10" s="288"/>
      <c r="F10" s="61"/>
      <c r="G10" s="287" t="s">
        <v>225</v>
      </c>
      <c r="H10" s="289"/>
      <c r="I10" s="81"/>
      <c r="J10" s="81"/>
      <c r="K10" s="83"/>
      <c r="L10" s="302">
        <f>+L11</f>
        <v>5434413.4100000001</v>
      </c>
      <c r="M10" s="302">
        <f t="shared" si="1"/>
        <v>5434413.4100000001</v>
      </c>
      <c r="N10" s="302">
        <f t="shared" si="1"/>
        <v>5434413.4100000001</v>
      </c>
      <c r="O10" s="302">
        <f t="shared" si="1"/>
        <v>5434413.4100000001</v>
      </c>
      <c r="P10" s="309"/>
      <c r="Q10" s="309"/>
    </row>
    <row r="11" spans="1:17" s="37" customFormat="1" ht="15" customHeight="1">
      <c r="A11" s="284"/>
      <c r="B11" s="288"/>
      <c r="C11" s="288"/>
      <c r="D11" s="288">
        <v>4</v>
      </c>
      <c r="E11" s="288"/>
      <c r="F11" s="286"/>
      <c r="G11" s="287" t="s">
        <v>226</v>
      </c>
      <c r="H11" s="289"/>
      <c r="I11" s="81"/>
      <c r="J11" s="81"/>
      <c r="K11" s="81"/>
      <c r="L11" s="302">
        <f>+L12+L13+L15</f>
        <v>5434413.4100000001</v>
      </c>
      <c r="M11" s="302">
        <f t="shared" ref="M11:O11" si="2">+M12+M13+M15</f>
        <v>5434413.4100000001</v>
      </c>
      <c r="N11" s="302">
        <f t="shared" si="2"/>
        <v>5434413.4100000001</v>
      </c>
      <c r="O11" s="302">
        <f t="shared" si="2"/>
        <v>5434413.4100000001</v>
      </c>
      <c r="P11" s="309"/>
      <c r="Q11" s="309"/>
    </row>
    <row r="12" spans="1:17" s="37" customFormat="1" ht="27.75" customHeight="1">
      <c r="A12" s="300"/>
      <c r="B12" s="288"/>
      <c r="C12" s="288"/>
      <c r="D12" s="288"/>
      <c r="E12" s="288">
        <v>301</v>
      </c>
      <c r="F12" s="286"/>
      <c r="G12" s="290" t="s">
        <v>227</v>
      </c>
      <c r="H12" s="291" t="s">
        <v>228</v>
      </c>
      <c r="I12" s="464">
        <v>20</v>
      </c>
      <c r="J12" s="464">
        <v>20</v>
      </c>
      <c r="K12" s="309">
        <f>+J12/I12</f>
        <v>1</v>
      </c>
      <c r="L12" s="82">
        <v>1267931.6099999999</v>
      </c>
      <c r="M12" s="82">
        <v>1267931.6099999999</v>
      </c>
      <c r="N12" s="82">
        <v>1267931.6099999999</v>
      </c>
      <c r="O12" s="82">
        <v>1267931.6099999999</v>
      </c>
      <c r="P12" s="309">
        <f>+M12/L12</f>
        <v>1</v>
      </c>
      <c r="Q12" s="309">
        <f>+K12/P12</f>
        <v>1</v>
      </c>
    </row>
    <row r="13" spans="1:17" s="37" customFormat="1" ht="52.5" customHeight="1">
      <c r="A13" s="300"/>
      <c r="B13" s="288"/>
      <c r="C13" s="288"/>
      <c r="D13" s="288"/>
      <c r="E13" s="288">
        <v>335</v>
      </c>
      <c r="F13" s="292"/>
      <c r="G13" s="290" t="s">
        <v>229</v>
      </c>
      <c r="H13" s="291" t="s">
        <v>228</v>
      </c>
      <c r="I13" s="465">
        <v>80</v>
      </c>
      <c r="J13" s="465">
        <v>80</v>
      </c>
      <c r="K13" s="309">
        <f t="shared" ref="K13:K76" si="3">+J13/I13</f>
        <v>1</v>
      </c>
      <c r="L13" s="301">
        <v>912895.8</v>
      </c>
      <c r="M13" s="301">
        <v>912895.8</v>
      </c>
      <c r="N13" s="301">
        <v>912895.8</v>
      </c>
      <c r="O13" s="301">
        <v>912895.8</v>
      </c>
      <c r="P13" s="309">
        <f t="shared" ref="P13:P76" si="4">+M13/L13</f>
        <v>1</v>
      </c>
      <c r="Q13" s="309">
        <f t="shared" ref="Q13:Q76" si="5">+K13/P13</f>
        <v>1</v>
      </c>
    </row>
    <row r="14" spans="1:17" s="37" customFormat="1" ht="54.75" customHeight="1">
      <c r="A14" s="300"/>
      <c r="B14" s="288"/>
      <c r="C14" s="288"/>
      <c r="D14" s="288"/>
      <c r="E14" s="288"/>
      <c r="F14" s="293" t="s">
        <v>230</v>
      </c>
      <c r="G14" s="290" t="s">
        <v>231</v>
      </c>
      <c r="H14" s="291" t="s">
        <v>228</v>
      </c>
      <c r="I14" s="465">
        <v>80</v>
      </c>
      <c r="J14" s="465">
        <v>80</v>
      </c>
      <c r="K14" s="309">
        <f t="shared" si="3"/>
        <v>1</v>
      </c>
      <c r="L14" s="301">
        <v>662895.80000000005</v>
      </c>
      <c r="M14" s="301">
        <v>662895.80000000005</v>
      </c>
      <c r="N14" s="301">
        <v>662895.80000000005</v>
      </c>
      <c r="O14" s="301">
        <v>662895.80000000005</v>
      </c>
      <c r="P14" s="309">
        <f t="shared" si="4"/>
        <v>1</v>
      </c>
      <c r="Q14" s="309">
        <f t="shared" si="5"/>
        <v>1</v>
      </c>
    </row>
    <row r="15" spans="1:17" s="37" customFormat="1" ht="24" customHeight="1">
      <c r="A15" s="300"/>
      <c r="B15" s="288"/>
      <c r="C15" s="288"/>
      <c r="D15" s="288"/>
      <c r="E15" s="288">
        <v>336</v>
      </c>
      <c r="F15" s="294"/>
      <c r="G15" s="290" t="s">
        <v>232</v>
      </c>
      <c r="H15" s="291" t="s">
        <v>228</v>
      </c>
      <c r="I15" s="464">
        <v>1444</v>
      </c>
      <c r="J15" s="464">
        <v>1444</v>
      </c>
      <c r="K15" s="309">
        <f t="shared" si="3"/>
        <v>1</v>
      </c>
      <c r="L15" s="82">
        <v>3253586</v>
      </c>
      <c r="M15" s="82">
        <v>3253586</v>
      </c>
      <c r="N15" s="82">
        <v>3253586</v>
      </c>
      <c r="O15" s="82">
        <v>3253586</v>
      </c>
      <c r="P15" s="309">
        <f t="shared" si="4"/>
        <v>1</v>
      </c>
      <c r="Q15" s="309">
        <f t="shared" si="5"/>
        <v>1</v>
      </c>
    </row>
    <row r="16" spans="1:17" s="37" customFormat="1" ht="45.75" customHeight="1">
      <c r="A16" s="300"/>
      <c r="B16" s="288"/>
      <c r="C16" s="288"/>
      <c r="D16" s="288"/>
      <c r="E16" s="288"/>
      <c r="F16" s="293" t="s">
        <v>233</v>
      </c>
      <c r="G16" s="290" t="s">
        <v>234</v>
      </c>
      <c r="H16" s="291" t="s">
        <v>228</v>
      </c>
      <c r="I16" s="464">
        <v>1444</v>
      </c>
      <c r="J16" s="464">
        <v>1444</v>
      </c>
      <c r="K16" s="309">
        <f t="shared" si="3"/>
        <v>1</v>
      </c>
      <c r="L16" s="82">
        <v>3253586</v>
      </c>
      <c r="M16" s="82">
        <v>3253586</v>
      </c>
      <c r="N16" s="82">
        <v>3253586</v>
      </c>
      <c r="O16" s="82">
        <v>3253586</v>
      </c>
      <c r="P16" s="309">
        <f t="shared" si="4"/>
        <v>1</v>
      </c>
      <c r="Q16" s="309">
        <f t="shared" si="5"/>
        <v>1</v>
      </c>
    </row>
    <row r="17" spans="1:17" s="37" customFormat="1" ht="15" customHeight="1">
      <c r="A17" s="294"/>
      <c r="B17" s="288">
        <v>2</v>
      </c>
      <c r="C17" s="288"/>
      <c r="D17" s="288"/>
      <c r="E17" s="288"/>
      <c r="F17" s="294"/>
      <c r="G17" s="287" t="s">
        <v>235</v>
      </c>
      <c r="H17" s="291"/>
      <c r="I17" s="466"/>
      <c r="J17" s="466"/>
      <c r="K17" s="309"/>
      <c r="L17" s="302">
        <f>+L18</f>
        <v>67040107.009999998</v>
      </c>
      <c r="M17" s="302">
        <f t="shared" ref="M17:O17" si="6">+M18</f>
        <v>67040107.009999998</v>
      </c>
      <c r="N17" s="302">
        <f t="shared" si="6"/>
        <v>67040107.009999998</v>
      </c>
      <c r="O17" s="302">
        <f t="shared" si="6"/>
        <v>67040107.009999998</v>
      </c>
      <c r="P17" s="309"/>
      <c r="Q17" s="309"/>
    </row>
    <row r="18" spans="1:17" s="37" customFormat="1" ht="15" customHeight="1">
      <c r="A18" s="294"/>
      <c r="B18" s="288"/>
      <c r="C18" s="288">
        <v>6</v>
      </c>
      <c r="D18" s="288"/>
      <c r="E18" s="288"/>
      <c r="F18" s="294"/>
      <c r="G18" s="287" t="s">
        <v>236</v>
      </c>
      <c r="H18" s="294"/>
      <c r="I18" s="466"/>
      <c r="J18" s="466"/>
      <c r="K18" s="309"/>
      <c r="L18" s="302">
        <f>+L19+L22+L29+L43</f>
        <v>67040107.009999998</v>
      </c>
      <c r="M18" s="302">
        <f t="shared" ref="M18:O18" si="7">+M19+M22+M29+M43</f>
        <v>67040107.009999998</v>
      </c>
      <c r="N18" s="302">
        <f t="shared" si="7"/>
        <v>67040107.009999998</v>
      </c>
      <c r="O18" s="302">
        <f t="shared" si="7"/>
        <v>67040107.009999998</v>
      </c>
      <c r="P18" s="309"/>
      <c r="Q18" s="309"/>
    </row>
    <row r="19" spans="1:17" s="37" customFormat="1" ht="15" customHeight="1">
      <c r="A19" s="294"/>
      <c r="B19" s="288"/>
      <c r="C19" s="288"/>
      <c r="D19" s="288">
        <v>5</v>
      </c>
      <c r="E19" s="288"/>
      <c r="F19" s="294"/>
      <c r="G19" s="287" t="s">
        <v>237</v>
      </c>
      <c r="H19" s="294"/>
      <c r="I19" s="466"/>
      <c r="J19" s="466"/>
      <c r="K19" s="309"/>
      <c r="L19" s="302">
        <f>+L20</f>
        <v>20492131.609999999</v>
      </c>
      <c r="M19" s="302">
        <f t="shared" ref="M19:O19" si="8">+M20</f>
        <v>20492131.609999999</v>
      </c>
      <c r="N19" s="302">
        <f t="shared" si="8"/>
        <v>20492131.609999999</v>
      </c>
      <c r="O19" s="302">
        <f t="shared" si="8"/>
        <v>20492131.609999999</v>
      </c>
      <c r="P19" s="309"/>
      <c r="Q19" s="309"/>
    </row>
    <row r="20" spans="1:17" s="37" customFormat="1" ht="36.75" customHeight="1">
      <c r="A20" s="294"/>
      <c r="B20" s="288"/>
      <c r="C20" s="288"/>
      <c r="D20" s="288"/>
      <c r="E20" s="293">
        <v>475</v>
      </c>
      <c r="F20" s="294"/>
      <c r="G20" s="290" t="s">
        <v>238</v>
      </c>
      <c r="H20" s="291" t="s">
        <v>239</v>
      </c>
      <c r="I20" s="481">
        <v>200000</v>
      </c>
      <c r="J20" s="481">
        <v>200000</v>
      </c>
      <c r="K20" s="309">
        <f t="shared" si="3"/>
        <v>1</v>
      </c>
      <c r="L20" s="82">
        <v>20492131.609999999</v>
      </c>
      <c r="M20" s="82">
        <v>20492131.609999999</v>
      </c>
      <c r="N20" s="82">
        <v>20492131.609999999</v>
      </c>
      <c r="O20" s="82">
        <v>20492131.609999999</v>
      </c>
      <c r="P20" s="309">
        <f t="shared" si="4"/>
        <v>1</v>
      </c>
      <c r="Q20" s="309">
        <f t="shared" si="5"/>
        <v>1</v>
      </c>
    </row>
    <row r="21" spans="1:17" s="37" customFormat="1" ht="61.5" customHeight="1">
      <c r="A21" s="294"/>
      <c r="B21" s="288"/>
      <c r="C21" s="288"/>
      <c r="D21" s="288"/>
      <c r="E21" s="293"/>
      <c r="F21" s="293" t="s">
        <v>240</v>
      </c>
      <c r="G21" s="290" t="s">
        <v>241</v>
      </c>
      <c r="H21" s="291" t="s">
        <v>239</v>
      </c>
      <c r="I21" s="481">
        <v>200000</v>
      </c>
      <c r="J21" s="481">
        <v>200000</v>
      </c>
      <c r="K21" s="309">
        <f t="shared" si="3"/>
        <v>1</v>
      </c>
      <c r="L21" s="82">
        <v>7963209.3300000001</v>
      </c>
      <c r="M21" s="82">
        <v>7963209.3300000001</v>
      </c>
      <c r="N21" s="82">
        <v>7963209.3300000001</v>
      </c>
      <c r="O21" s="82">
        <v>7963209.3300000001</v>
      </c>
      <c r="P21" s="309">
        <f t="shared" si="4"/>
        <v>1</v>
      </c>
      <c r="Q21" s="309">
        <f t="shared" si="5"/>
        <v>1</v>
      </c>
    </row>
    <row r="22" spans="1:17" s="37" customFormat="1" ht="15" customHeight="1">
      <c r="A22" s="294"/>
      <c r="B22" s="288"/>
      <c r="C22" s="288"/>
      <c r="D22" s="288">
        <v>7</v>
      </c>
      <c r="E22" s="288"/>
      <c r="F22" s="294"/>
      <c r="G22" s="287" t="s">
        <v>242</v>
      </c>
      <c r="H22" s="294"/>
      <c r="I22" s="466"/>
      <c r="J22" s="466"/>
      <c r="K22" s="309"/>
      <c r="L22" s="302">
        <f>+L23+L25+L27</f>
        <v>18325386</v>
      </c>
      <c r="M22" s="302">
        <f t="shared" ref="M22:O22" si="9">+M23+M25+M27</f>
        <v>18325386</v>
      </c>
      <c r="N22" s="302">
        <f t="shared" si="9"/>
        <v>18325386</v>
      </c>
      <c r="O22" s="302">
        <f t="shared" si="9"/>
        <v>18325386</v>
      </c>
      <c r="P22" s="309"/>
      <c r="Q22" s="309"/>
    </row>
    <row r="23" spans="1:17" s="37" customFormat="1" ht="27.75" customHeight="1">
      <c r="A23" s="294"/>
      <c r="B23" s="288"/>
      <c r="C23" s="288"/>
      <c r="D23" s="288"/>
      <c r="E23" s="288">
        <v>459</v>
      </c>
      <c r="F23" s="294"/>
      <c r="G23" s="290" t="s">
        <v>243</v>
      </c>
      <c r="H23" s="291" t="s">
        <v>228</v>
      </c>
      <c r="I23" s="464">
        <v>1990</v>
      </c>
      <c r="J23" s="464">
        <v>1990</v>
      </c>
      <c r="K23" s="309">
        <f t="shared" si="3"/>
        <v>1</v>
      </c>
      <c r="L23" s="82">
        <v>12537000</v>
      </c>
      <c r="M23" s="82">
        <v>12537000</v>
      </c>
      <c r="N23" s="82">
        <v>12537000</v>
      </c>
      <c r="O23" s="82">
        <v>12537000</v>
      </c>
      <c r="P23" s="309">
        <f t="shared" si="4"/>
        <v>1</v>
      </c>
      <c r="Q23" s="309">
        <f t="shared" si="5"/>
        <v>1</v>
      </c>
    </row>
    <row r="24" spans="1:17" s="37" customFormat="1" ht="46.5" customHeight="1">
      <c r="A24" s="294"/>
      <c r="B24" s="288"/>
      <c r="C24" s="288"/>
      <c r="D24" s="288"/>
      <c r="E24" s="288"/>
      <c r="F24" s="293" t="s">
        <v>230</v>
      </c>
      <c r="G24" s="290" t="s">
        <v>231</v>
      </c>
      <c r="H24" s="291" t="s">
        <v>228</v>
      </c>
      <c r="I24" s="464">
        <v>1990</v>
      </c>
      <c r="J24" s="464">
        <v>1990</v>
      </c>
      <c r="K24" s="309">
        <f t="shared" si="3"/>
        <v>1</v>
      </c>
      <c r="L24" s="82">
        <v>12537000</v>
      </c>
      <c r="M24" s="82">
        <v>12537000</v>
      </c>
      <c r="N24" s="82">
        <v>12537000</v>
      </c>
      <c r="O24" s="82">
        <v>12537000</v>
      </c>
      <c r="P24" s="309">
        <f t="shared" si="4"/>
        <v>1</v>
      </c>
      <c r="Q24" s="309">
        <f t="shared" si="5"/>
        <v>1</v>
      </c>
    </row>
    <row r="25" spans="1:17" s="37" customFormat="1" ht="23.25" customHeight="1">
      <c r="A25" s="294"/>
      <c r="B25" s="288"/>
      <c r="C25" s="288"/>
      <c r="D25" s="288"/>
      <c r="E25" s="288">
        <v>474</v>
      </c>
      <c r="F25" s="294"/>
      <c r="G25" s="290" t="s">
        <v>244</v>
      </c>
      <c r="H25" s="291" t="s">
        <v>239</v>
      </c>
      <c r="I25" s="464">
        <v>31</v>
      </c>
      <c r="J25" s="464">
        <v>31</v>
      </c>
      <c r="K25" s="309">
        <f t="shared" si="3"/>
        <v>1</v>
      </c>
      <c r="L25" s="82">
        <v>1774320</v>
      </c>
      <c r="M25" s="82">
        <v>1774320</v>
      </c>
      <c r="N25" s="82">
        <v>1774320</v>
      </c>
      <c r="O25" s="82">
        <v>1774320</v>
      </c>
      <c r="P25" s="309">
        <f t="shared" si="4"/>
        <v>1</v>
      </c>
      <c r="Q25" s="309">
        <f t="shared" si="5"/>
        <v>1</v>
      </c>
    </row>
    <row r="26" spans="1:17" s="37" customFormat="1" ht="37.5" customHeight="1">
      <c r="A26" s="294"/>
      <c r="B26" s="288"/>
      <c r="C26" s="288"/>
      <c r="D26" s="288"/>
      <c r="E26" s="288"/>
      <c r="F26" s="288" t="s">
        <v>245</v>
      </c>
      <c r="G26" s="290" t="s">
        <v>246</v>
      </c>
      <c r="H26" s="291" t="s">
        <v>239</v>
      </c>
      <c r="I26" s="464">
        <v>31</v>
      </c>
      <c r="J26" s="464">
        <v>31</v>
      </c>
      <c r="K26" s="309">
        <f t="shared" si="3"/>
        <v>1</v>
      </c>
      <c r="L26" s="82">
        <v>1774320</v>
      </c>
      <c r="M26" s="82">
        <v>1774320</v>
      </c>
      <c r="N26" s="82">
        <v>1774320</v>
      </c>
      <c r="O26" s="82">
        <v>1774320</v>
      </c>
      <c r="P26" s="309">
        <f t="shared" si="4"/>
        <v>1</v>
      </c>
      <c r="Q26" s="309">
        <f t="shared" si="5"/>
        <v>1</v>
      </c>
    </row>
    <row r="27" spans="1:17" s="37" customFormat="1" ht="39.75" customHeight="1">
      <c r="A27" s="294"/>
      <c r="B27" s="288"/>
      <c r="C27" s="288"/>
      <c r="D27" s="288"/>
      <c r="E27" s="288">
        <v>475</v>
      </c>
      <c r="F27" s="294"/>
      <c r="G27" s="290" t="s">
        <v>247</v>
      </c>
      <c r="H27" s="291" t="s">
        <v>228</v>
      </c>
      <c r="I27" s="464">
        <v>68</v>
      </c>
      <c r="J27" s="464">
        <v>68</v>
      </c>
      <c r="K27" s="309">
        <f t="shared" si="3"/>
        <v>1</v>
      </c>
      <c r="L27" s="82">
        <v>4014066</v>
      </c>
      <c r="M27" s="82">
        <v>4014066</v>
      </c>
      <c r="N27" s="82">
        <v>4014066</v>
      </c>
      <c r="O27" s="82">
        <v>4014066</v>
      </c>
      <c r="P27" s="309">
        <f t="shared" si="4"/>
        <v>1</v>
      </c>
      <c r="Q27" s="309">
        <f t="shared" si="5"/>
        <v>1</v>
      </c>
    </row>
    <row r="28" spans="1:17" s="37" customFormat="1" ht="31.5" customHeight="1">
      <c r="A28" s="294"/>
      <c r="B28" s="288"/>
      <c r="C28" s="288"/>
      <c r="D28" s="288"/>
      <c r="E28" s="288"/>
      <c r="F28" s="288" t="s">
        <v>248</v>
      </c>
      <c r="G28" s="290" t="s">
        <v>249</v>
      </c>
      <c r="H28" s="291" t="s">
        <v>228</v>
      </c>
      <c r="I28" s="464">
        <v>68</v>
      </c>
      <c r="J28" s="464">
        <v>68</v>
      </c>
      <c r="K28" s="309">
        <f t="shared" si="3"/>
        <v>1</v>
      </c>
      <c r="L28" s="82">
        <v>4014066</v>
      </c>
      <c r="M28" s="82">
        <v>4014066</v>
      </c>
      <c r="N28" s="82">
        <v>4014066</v>
      </c>
      <c r="O28" s="82">
        <v>4014066</v>
      </c>
      <c r="P28" s="309">
        <f t="shared" si="4"/>
        <v>1</v>
      </c>
      <c r="Q28" s="309">
        <f t="shared" si="5"/>
        <v>1</v>
      </c>
    </row>
    <row r="29" spans="1:17" s="37" customFormat="1" ht="27" customHeight="1">
      <c r="A29" s="294"/>
      <c r="B29" s="288"/>
      <c r="C29" s="288"/>
      <c r="D29" s="288">
        <v>8</v>
      </c>
      <c r="E29" s="288"/>
      <c r="F29" s="294"/>
      <c r="G29" s="287" t="s">
        <v>250</v>
      </c>
      <c r="H29" s="294"/>
      <c r="I29" s="466"/>
      <c r="J29" s="466"/>
      <c r="K29" s="309"/>
      <c r="L29" s="302">
        <f>+L30+L32+L34+L36+L38+L40+L41</f>
        <v>28222589.399999999</v>
      </c>
      <c r="M29" s="302">
        <f t="shared" ref="M29:O29" si="10">+M30+M32+M34+M36+M38+M40+M41</f>
        <v>28222589.399999999</v>
      </c>
      <c r="N29" s="302">
        <f t="shared" si="10"/>
        <v>28222589.399999999</v>
      </c>
      <c r="O29" s="302">
        <f t="shared" si="10"/>
        <v>28222589.399999999</v>
      </c>
      <c r="P29" s="309"/>
      <c r="Q29" s="309"/>
    </row>
    <row r="30" spans="1:17" s="37" customFormat="1" ht="49.5" customHeight="1">
      <c r="A30" s="294"/>
      <c r="B30" s="288"/>
      <c r="C30" s="288"/>
      <c r="D30" s="288"/>
      <c r="E30" s="288">
        <v>477</v>
      </c>
      <c r="F30" s="294"/>
      <c r="G30" s="290" t="s">
        <v>251</v>
      </c>
      <c r="H30" s="291" t="s">
        <v>228</v>
      </c>
      <c r="I30" s="467">
        <v>70</v>
      </c>
      <c r="J30" s="467">
        <v>70</v>
      </c>
      <c r="K30" s="309">
        <f t="shared" si="3"/>
        <v>1</v>
      </c>
      <c r="L30" s="82">
        <v>1287500</v>
      </c>
      <c r="M30" s="82">
        <v>1287500</v>
      </c>
      <c r="N30" s="82">
        <v>1287500</v>
      </c>
      <c r="O30" s="82">
        <v>1287500</v>
      </c>
      <c r="P30" s="309">
        <f t="shared" si="4"/>
        <v>1</v>
      </c>
      <c r="Q30" s="309">
        <f t="shared" si="5"/>
        <v>1</v>
      </c>
    </row>
    <row r="31" spans="1:17" s="37" customFormat="1" ht="53.25" customHeight="1">
      <c r="A31" s="294"/>
      <c r="B31" s="288"/>
      <c r="C31" s="288"/>
      <c r="D31" s="288"/>
      <c r="E31" s="288"/>
      <c r="F31" s="288" t="s">
        <v>230</v>
      </c>
      <c r="G31" s="290" t="s">
        <v>231</v>
      </c>
      <c r="H31" s="291" t="s">
        <v>228</v>
      </c>
      <c r="I31" s="467">
        <v>70</v>
      </c>
      <c r="J31" s="467">
        <v>70</v>
      </c>
      <c r="K31" s="309">
        <f t="shared" si="3"/>
        <v>1</v>
      </c>
      <c r="L31" s="82">
        <v>1287500</v>
      </c>
      <c r="M31" s="82">
        <v>1287500</v>
      </c>
      <c r="N31" s="82">
        <v>1287500</v>
      </c>
      <c r="O31" s="82">
        <v>1287500</v>
      </c>
      <c r="P31" s="309">
        <f t="shared" si="4"/>
        <v>1</v>
      </c>
      <c r="Q31" s="309">
        <f t="shared" si="5"/>
        <v>1</v>
      </c>
    </row>
    <row r="32" spans="1:17" ht="53.25" customHeight="1">
      <c r="A32" s="294"/>
      <c r="B32" s="288"/>
      <c r="C32" s="288"/>
      <c r="D32" s="288"/>
      <c r="E32" s="288">
        <v>478</v>
      </c>
      <c r="F32" s="294"/>
      <c r="G32" s="290" t="s">
        <v>252</v>
      </c>
      <c r="H32" s="291" t="s">
        <v>228</v>
      </c>
      <c r="I32" s="464">
        <v>211</v>
      </c>
      <c r="J32" s="464">
        <v>211</v>
      </c>
      <c r="K32" s="309">
        <f t="shared" si="3"/>
        <v>1</v>
      </c>
      <c r="L32" s="82">
        <v>13038582.27</v>
      </c>
      <c r="M32" s="82">
        <v>13038582.27</v>
      </c>
      <c r="N32" s="82">
        <v>13038582.27</v>
      </c>
      <c r="O32" s="82">
        <v>13038582.27</v>
      </c>
      <c r="P32" s="309">
        <f t="shared" si="4"/>
        <v>1</v>
      </c>
      <c r="Q32" s="309">
        <f t="shared" si="5"/>
        <v>1</v>
      </c>
    </row>
    <row r="33" spans="1:17" ht="48">
      <c r="A33" s="294"/>
      <c r="B33" s="288"/>
      <c r="C33" s="288"/>
      <c r="D33" s="288"/>
      <c r="E33" s="288"/>
      <c r="F33" s="293" t="s">
        <v>230</v>
      </c>
      <c r="G33" s="290" t="s">
        <v>231</v>
      </c>
      <c r="H33" s="291" t="s">
        <v>228</v>
      </c>
      <c r="I33" s="464">
        <v>211</v>
      </c>
      <c r="J33" s="464">
        <v>211</v>
      </c>
      <c r="K33" s="309">
        <f t="shared" si="3"/>
        <v>1</v>
      </c>
      <c r="L33" s="82">
        <v>2659833</v>
      </c>
      <c r="M33" s="82">
        <v>2659833</v>
      </c>
      <c r="N33" s="82">
        <v>2659833</v>
      </c>
      <c r="O33" s="82">
        <v>2659833</v>
      </c>
      <c r="P33" s="309">
        <f t="shared" si="4"/>
        <v>1</v>
      </c>
      <c r="Q33" s="309">
        <f t="shared" si="5"/>
        <v>1</v>
      </c>
    </row>
    <row r="34" spans="1:17" ht="24">
      <c r="A34" s="294"/>
      <c r="B34" s="288"/>
      <c r="C34" s="288"/>
      <c r="D34" s="288"/>
      <c r="E34" s="288">
        <v>487</v>
      </c>
      <c r="F34" s="294"/>
      <c r="G34" s="290" t="s">
        <v>253</v>
      </c>
      <c r="H34" s="291" t="s">
        <v>228</v>
      </c>
      <c r="I34" s="467">
        <v>156</v>
      </c>
      <c r="J34" s="467">
        <v>156</v>
      </c>
      <c r="K34" s="309">
        <f t="shared" si="3"/>
        <v>1</v>
      </c>
      <c r="L34" s="82">
        <v>7026835.0999999996</v>
      </c>
      <c r="M34" s="82">
        <v>7026835.0999999996</v>
      </c>
      <c r="N34" s="82">
        <v>7026835.0999999996</v>
      </c>
      <c r="O34" s="82">
        <v>7026835.0999999996</v>
      </c>
      <c r="P34" s="309">
        <f t="shared" si="4"/>
        <v>1</v>
      </c>
      <c r="Q34" s="309">
        <f t="shared" si="5"/>
        <v>1</v>
      </c>
    </row>
    <row r="35" spans="1:17" ht="36">
      <c r="A35" s="294"/>
      <c r="B35" s="288"/>
      <c r="C35" s="288"/>
      <c r="D35" s="288"/>
      <c r="E35" s="288"/>
      <c r="F35" s="293" t="s">
        <v>233</v>
      </c>
      <c r="G35" s="290" t="s">
        <v>234</v>
      </c>
      <c r="H35" s="291" t="s">
        <v>228</v>
      </c>
      <c r="I35" s="467">
        <v>156</v>
      </c>
      <c r="J35" s="467">
        <v>156</v>
      </c>
      <c r="K35" s="309">
        <f t="shared" si="3"/>
        <v>1</v>
      </c>
      <c r="L35" s="82">
        <v>3155994</v>
      </c>
      <c r="M35" s="82">
        <v>3155994</v>
      </c>
      <c r="N35" s="82">
        <v>3155994</v>
      </c>
      <c r="O35" s="82">
        <v>3155994</v>
      </c>
      <c r="P35" s="309">
        <f t="shared" si="4"/>
        <v>1</v>
      </c>
      <c r="Q35" s="309">
        <f t="shared" si="5"/>
        <v>1</v>
      </c>
    </row>
    <row r="36" spans="1:17" ht="24">
      <c r="A36" s="294"/>
      <c r="B36" s="288"/>
      <c r="C36" s="288"/>
      <c r="D36" s="288"/>
      <c r="E36" s="288">
        <v>488</v>
      </c>
      <c r="F36" s="294"/>
      <c r="G36" s="290" t="s">
        <v>254</v>
      </c>
      <c r="H36" s="291" t="s">
        <v>228</v>
      </c>
      <c r="I36" s="467">
        <v>2208</v>
      </c>
      <c r="J36" s="467">
        <v>2208</v>
      </c>
      <c r="K36" s="309">
        <f t="shared" si="3"/>
        <v>1</v>
      </c>
      <c r="L36" s="82">
        <v>433748.5</v>
      </c>
      <c r="M36" s="82">
        <v>433748.5</v>
      </c>
      <c r="N36" s="82">
        <v>433748.5</v>
      </c>
      <c r="O36" s="82">
        <v>433748.5</v>
      </c>
      <c r="P36" s="309">
        <f t="shared" si="4"/>
        <v>1</v>
      </c>
      <c r="Q36" s="309">
        <f t="shared" si="5"/>
        <v>1</v>
      </c>
    </row>
    <row r="37" spans="1:17" ht="36">
      <c r="A37" s="294"/>
      <c r="B37" s="288"/>
      <c r="C37" s="288"/>
      <c r="D37" s="288"/>
      <c r="E37" s="288"/>
      <c r="F37" s="293" t="s">
        <v>233</v>
      </c>
      <c r="G37" s="290" t="s">
        <v>234</v>
      </c>
      <c r="H37" s="291" t="s">
        <v>228</v>
      </c>
      <c r="I37" s="467">
        <v>2208</v>
      </c>
      <c r="J37" s="467">
        <v>2208</v>
      </c>
      <c r="K37" s="309">
        <f t="shared" si="3"/>
        <v>1</v>
      </c>
      <c r="L37" s="82">
        <v>433748.5</v>
      </c>
      <c r="M37" s="82">
        <v>433748.5</v>
      </c>
      <c r="N37" s="82">
        <v>433748.5</v>
      </c>
      <c r="O37" s="82">
        <v>433748.5</v>
      </c>
      <c r="P37" s="309">
        <f t="shared" si="4"/>
        <v>1</v>
      </c>
      <c r="Q37" s="309">
        <f t="shared" si="5"/>
        <v>1</v>
      </c>
    </row>
    <row r="38" spans="1:17" ht="24">
      <c r="A38" s="294"/>
      <c r="B38" s="288"/>
      <c r="C38" s="288"/>
      <c r="D38" s="288"/>
      <c r="E38" s="288">
        <v>489</v>
      </c>
      <c r="F38" s="294"/>
      <c r="G38" s="290" t="s">
        <v>255</v>
      </c>
      <c r="H38" s="291" t="s">
        <v>228</v>
      </c>
      <c r="I38" s="464">
        <v>358</v>
      </c>
      <c r="J38" s="464">
        <v>358</v>
      </c>
      <c r="K38" s="309">
        <f t="shared" si="3"/>
        <v>1</v>
      </c>
      <c r="L38" s="82">
        <v>1365914.28</v>
      </c>
      <c r="M38" s="82">
        <v>1365914.28</v>
      </c>
      <c r="N38" s="82">
        <v>1365914.28</v>
      </c>
      <c r="O38" s="82">
        <v>1365914.28</v>
      </c>
      <c r="P38" s="309">
        <f t="shared" si="4"/>
        <v>1</v>
      </c>
      <c r="Q38" s="309">
        <f t="shared" si="5"/>
        <v>1</v>
      </c>
    </row>
    <row r="39" spans="1:17" ht="24">
      <c r="A39" s="294"/>
      <c r="B39" s="288"/>
      <c r="C39" s="288"/>
      <c r="D39" s="288"/>
      <c r="E39" s="288"/>
      <c r="F39" s="288" t="s">
        <v>256</v>
      </c>
      <c r="G39" s="290" t="s">
        <v>257</v>
      </c>
      <c r="H39" s="291" t="s">
        <v>228</v>
      </c>
      <c r="I39" s="464">
        <v>358</v>
      </c>
      <c r="J39" s="464">
        <v>358</v>
      </c>
      <c r="K39" s="309">
        <f t="shared" si="3"/>
        <v>1</v>
      </c>
      <c r="L39" s="82">
        <v>1365914.28</v>
      </c>
      <c r="M39" s="82">
        <v>1365914.28</v>
      </c>
      <c r="N39" s="82">
        <v>1365914.28</v>
      </c>
      <c r="O39" s="82">
        <v>1365914.28</v>
      </c>
      <c r="P39" s="309">
        <f t="shared" si="4"/>
        <v>1</v>
      </c>
      <c r="Q39" s="309">
        <f t="shared" si="5"/>
        <v>1</v>
      </c>
    </row>
    <row r="40" spans="1:17" ht="24">
      <c r="A40" s="294"/>
      <c r="B40" s="288"/>
      <c r="C40" s="288"/>
      <c r="D40" s="288"/>
      <c r="E40" s="288">
        <v>491</v>
      </c>
      <c r="F40" s="294"/>
      <c r="G40" s="290" t="s">
        <v>258</v>
      </c>
      <c r="H40" s="291" t="s">
        <v>228</v>
      </c>
      <c r="I40" s="464">
        <v>3149</v>
      </c>
      <c r="J40" s="464">
        <v>3149</v>
      </c>
      <c r="K40" s="309">
        <f t="shared" si="3"/>
        <v>1</v>
      </c>
      <c r="L40" s="82">
        <v>51328</v>
      </c>
      <c r="M40" s="82">
        <v>51328</v>
      </c>
      <c r="N40" s="82">
        <v>51328</v>
      </c>
      <c r="O40" s="82">
        <v>51328</v>
      </c>
      <c r="P40" s="309">
        <f t="shared" si="4"/>
        <v>1</v>
      </c>
      <c r="Q40" s="309">
        <f t="shared" si="5"/>
        <v>1</v>
      </c>
    </row>
    <row r="41" spans="1:17" ht="24">
      <c r="A41" s="294"/>
      <c r="B41" s="288"/>
      <c r="C41" s="288"/>
      <c r="D41" s="288"/>
      <c r="E41" s="288">
        <v>498</v>
      </c>
      <c r="F41" s="294"/>
      <c r="G41" s="290" t="s">
        <v>259</v>
      </c>
      <c r="H41" s="291" t="s">
        <v>228</v>
      </c>
      <c r="I41" s="467">
        <v>149</v>
      </c>
      <c r="J41" s="467">
        <v>149</v>
      </c>
      <c r="K41" s="309">
        <f t="shared" si="3"/>
        <v>1</v>
      </c>
      <c r="L41" s="82">
        <v>5018681.25</v>
      </c>
      <c r="M41" s="82">
        <v>5018681.25</v>
      </c>
      <c r="N41" s="82">
        <v>5018681.25</v>
      </c>
      <c r="O41" s="82">
        <v>5018681.25</v>
      </c>
      <c r="P41" s="309">
        <f t="shared" si="4"/>
        <v>1</v>
      </c>
      <c r="Q41" s="309">
        <f t="shared" si="5"/>
        <v>1</v>
      </c>
    </row>
    <row r="42" spans="1:17" ht="36">
      <c r="A42" s="294"/>
      <c r="B42" s="288"/>
      <c r="C42" s="288"/>
      <c r="D42" s="288"/>
      <c r="E42" s="288"/>
      <c r="F42" s="288" t="s">
        <v>233</v>
      </c>
      <c r="G42" s="290" t="s">
        <v>234</v>
      </c>
      <c r="H42" s="291" t="s">
        <v>228</v>
      </c>
      <c r="I42" s="467">
        <v>149</v>
      </c>
      <c r="J42" s="467">
        <v>149</v>
      </c>
      <c r="K42" s="309">
        <f t="shared" si="3"/>
        <v>1</v>
      </c>
      <c r="L42" s="82">
        <v>1298681.25</v>
      </c>
      <c r="M42" s="82">
        <v>1298681.25</v>
      </c>
      <c r="N42" s="82">
        <v>1298681.25</v>
      </c>
      <c r="O42" s="82">
        <v>1298681.25</v>
      </c>
      <c r="P42" s="309">
        <f t="shared" si="4"/>
        <v>1</v>
      </c>
      <c r="Q42" s="309">
        <f t="shared" si="5"/>
        <v>1</v>
      </c>
    </row>
    <row r="43" spans="1:17" ht="24">
      <c r="A43" s="294"/>
      <c r="B43" s="288"/>
      <c r="C43" s="288"/>
      <c r="D43" s="288">
        <v>9</v>
      </c>
      <c r="E43" s="288"/>
      <c r="F43" s="294"/>
      <c r="G43" s="287" t="s">
        <v>260</v>
      </c>
      <c r="H43" s="287"/>
      <c r="I43" s="466"/>
      <c r="J43" s="466"/>
      <c r="K43" s="309"/>
      <c r="L43" s="302">
        <f>+L44</f>
        <v>0</v>
      </c>
      <c r="M43" s="302">
        <f t="shared" ref="M43:O43" si="11">+M44</f>
        <v>0</v>
      </c>
      <c r="N43" s="302">
        <f t="shared" si="11"/>
        <v>0</v>
      </c>
      <c r="O43" s="302">
        <f t="shared" si="11"/>
        <v>0</v>
      </c>
      <c r="P43" s="309"/>
      <c r="Q43" s="309"/>
    </row>
    <row r="44" spans="1:17" ht="24">
      <c r="A44" s="294"/>
      <c r="B44" s="288"/>
      <c r="C44" s="288"/>
      <c r="D44" s="288"/>
      <c r="E44" s="293">
        <v>537</v>
      </c>
      <c r="F44" s="294"/>
      <c r="G44" s="290" t="s">
        <v>261</v>
      </c>
      <c r="H44" s="291" t="s">
        <v>228</v>
      </c>
      <c r="I44" s="468">
        <v>0</v>
      </c>
      <c r="J44" s="468">
        <v>0</v>
      </c>
      <c r="K44" s="309">
        <v>0</v>
      </c>
      <c r="L44" s="82">
        <v>0</v>
      </c>
      <c r="M44" s="82">
        <v>0</v>
      </c>
      <c r="N44" s="82">
        <v>0</v>
      </c>
      <c r="O44" s="82">
        <v>0</v>
      </c>
      <c r="P44" s="309">
        <v>0</v>
      </c>
      <c r="Q44" s="309">
        <v>0</v>
      </c>
    </row>
    <row r="45" spans="1:17" ht="24">
      <c r="A45" s="294"/>
      <c r="B45" s="288"/>
      <c r="C45" s="288"/>
      <c r="D45" s="288"/>
      <c r="E45" s="293"/>
      <c r="F45" s="293" t="s">
        <v>262</v>
      </c>
      <c r="G45" s="290" t="s">
        <v>263</v>
      </c>
      <c r="H45" s="291" t="s">
        <v>228</v>
      </c>
      <c r="I45" s="468">
        <v>0</v>
      </c>
      <c r="J45" s="468">
        <v>0</v>
      </c>
      <c r="K45" s="309">
        <v>0</v>
      </c>
      <c r="L45" s="82">
        <v>0</v>
      </c>
      <c r="M45" s="82">
        <v>0</v>
      </c>
      <c r="N45" s="82">
        <v>0</v>
      </c>
      <c r="O45" s="82">
        <v>0</v>
      </c>
      <c r="P45" s="309">
        <v>0</v>
      </c>
      <c r="Q45" s="309">
        <v>0</v>
      </c>
    </row>
    <row r="46" spans="1:17">
      <c r="A46" s="294"/>
      <c r="B46" s="288">
        <v>3</v>
      </c>
      <c r="C46" s="288"/>
      <c r="D46" s="288"/>
      <c r="E46" s="288"/>
      <c r="F46" s="294"/>
      <c r="G46" s="287" t="s">
        <v>264</v>
      </c>
      <c r="H46" s="294"/>
      <c r="I46" s="466"/>
      <c r="J46" s="466"/>
      <c r="K46" s="309"/>
      <c r="L46" s="302">
        <f>+L47+L55</f>
        <v>16257370.51</v>
      </c>
      <c r="M46" s="302">
        <f t="shared" ref="M46:O46" si="12">+M47+M55</f>
        <v>16257370.51</v>
      </c>
      <c r="N46" s="302">
        <f t="shared" si="12"/>
        <v>16257370.51</v>
      </c>
      <c r="O46" s="302">
        <f t="shared" si="12"/>
        <v>16257370.51</v>
      </c>
      <c r="P46" s="309"/>
      <c r="Q46" s="309"/>
    </row>
    <row r="47" spans="1:17" ht="24">
      <c r="A47" s="294"/>
      <c r="B47" s="288"/>
      <c r="C47" s="288">
        <v>2</v>
      </c>
      <c r="D47" s="288"/>
      <c r="E47" s="288"/>
      <c r="F47" s="294"/>
      <c r="G47" s="287" t="s">
        <v>265</v>
      </c>
      <c r="H47" s="294"/>
      <c r="I47" s="466"/>
      <c r="J47" s="466"/>
      <c r="K47" s="309"/>
      <c r="L47" s="302">
        <f>+L48</f>
        <v>12310490.51</v>
      </c>
      <c r="M47" s="302">
        <f t="shared" ref="M47:O47" si="13">+M48</f>
        <v>12310490.51</v>
      </c>
      <c r="N47" s="302">
        <f t="shared" si="13"/>
        <v>12310490.51</v>
      </c>
      <c r="O47" s="302">
        <f t="shared" si="13"/>
        <v>12310490.51</v>
      </c>
      <c r="P47" s="309"/>
      <c r="Q47" s="309"/>
    </row>
    <row r="48" spans="1:17">
      <c r="A48" s="294"/>
      <c r="B48" s="288"/>
      <c r="C48" s="288"/>
      <c r="D48" s="288">
        <v>1</v>
      </c>
      <c r="E48" s="288"/>
      <c r="F48" s="295"/>
      <c r="G48" s="287" t="s">
        <v>266</v>
      </c>
      <c r="H48" s="294"/>
      <c r="I48" s="466"/>
      <c r="J48" s="466"/>
      <c r="K48" s="309"/>
      <c r="L48" s="302">
        <f>+L49+L51+L53</f>
        <v>12310490.51</v>
      </c>
      <c r="M48" s="302">
        <f t="shared" ref="M48:O48" si="14">+M49+M51+M53</f>
        <v>12310490.51</v>
      </c>
      <c r="N48" s="302">
        <f t="shared" si="14"/>
        <v>12310490.51</v>
      </c>
      <c r="O48" s="302">
        <f t="shared" si="14"/>
        <v>12310490.51</v>
      </c>
      <c r="P48" s="309"/>
      <c r="Q48" s="309"/>
    </row>
    <row r="49" spans="1:17" ht="25.5" customHeight="1">
      <c r="A49" s="294"/>
      <c r="B49" s="288"/>
      <c r="C49" s="288"/>
      <c r="D49" s="288"/>
      <c r="E49" s="288">
        <v>546</v>
      </c>
      <c r="F49" s="295"/>
      <c r="G49" s="290" t="s">
        <v>267</v>
      </c>
      <c r="H49" s="291" t="s">
        <v>239</v>
      </c>
      <c r="I49" s="467">
        <v>168</v>
      </c>
      <c r="J49" s="467">
        <v>168</v>
      </c>
      <c r="K49" s="309">
        <f t="shared" si="3"/>
        <v>1</v>
      </c>
      <c r="L49" s="82">
        <v>5997314.8300000001</v>
      </c>
      <c r="M49" s="82">
        <v>5997314.8300000001</v>
      </c>
      <c r="N49" s="82">
        <v>5997314.8300000001</v>
      </c>
      <c r="O49" s="82">
        <v>5997314.8300000001</v>
      </c>
      <c r="P49" s="309">
        <f t="shared" si="4"/>
        <v>1</v>
      </c>
      <c r="Q49" s="309">
        <f t="shared" si="5"/>
        <v>1</v>
      </c>
    </row>
    <row r="50" spans="1:17" ht="36" customHeight="1">
      <c r="A50" s="294"/>
      <c r="B50" s="288"/>
      <c r="C50" s="288"/>
      <c r="D50" s="288"/>
      <c r="E50" s="288"/>
      <c r="F50" s="293" t="s">
        <v>268</v>
      </c>
      <c r="G50" s="290" t="s">
        <v>269</v>
      </c>
      <c r="H50" s="291" t="s">
        <v>239</v>
      </c>
      <c r="I50" s="467">
        <v>168</v>
      </c>
      <c r="J50" s="467">
        <v>168</v>
      </c>
      <c r="K50" s="309">
        <f t="shared" si="3"/>
        <v>1</v>
      </c>
      <c r="L50" s="82">
        <v>5997314.8300000001</v>
      </c>
      <c r="M50" s="82">
        <v>5997314.8300000001</v>
      </c>
      <c r="N50" s="82">
        <v>5997314.8300000001</v>
      </c>
      <c r="O50" s="82">
        <v>5997314.8300000001</v>
      </c>
      <c r="P50" s="309">
        <f t="shared" si="4"/>
        <v>1</v>
      </c>
      <c r="Q50" s="309">
        <f t="shared" si="5"/>
        <v>1</v>
      </c>
    </row>
    <row r="51" spans="1:17" ht="35.25" customHeight="1">
      <c r="A51" s="294"/>
      <c r="B51" s="288"/>
      <c r="C51" s="288"/>
      <c r="D51" s="288"/>
      <c r="E51" s="288">
        <v>547</v>
      </c>
      <c r="F51" s="295"/>
      <c r="G51" s="290" t="s">
        <v>270</v>
      </c>
      <c r="H51" s="291" t="s">
        <v>239</v>
      </c>
      <c r="I51" s="467">
        <v>68</v>
      </c>
      <c r="J51" s="467">
        <v>68</v>
      </c>
      <c r="K51" s="309">
        <f t="shared" si="3"/>
        <v>1</v>
      </c>
      <c r="L51" s="82">
        <v>3283748.16</v>
      </c>
      <c r="M51" s="82">
        <v>3283748.16</v>
      </c>
      <c r="N51" s="82">
        <v>3283748.16</v>
      </c>
      <c r="O51" s="82">
        <v>3283748.16</v>
      </c>
      <c r="P51" s="309">
        <f t="shared" si="4"/>
        <v>1</v>
      </c>
      <c r="Q51" s="309">
        <f t="shared" si="5"/>
        <v>1</v>
      </c>
    </row>
    <row r="52" spans="1:17" ht="33.75" customHeight="1">
      <c r="A52" s="294"/>
      <c r="B52" s="288"/>
      <c r="C52" s="288"/>
      <c r="D52" s="288"/>
      <c r="E52" s="288"/>
      <c r="F52" s="293" t="s">
        <v>268</v>
      </c>
      <c r="G52" s="290" t="s">
        <v>269</v>
      </c>
      <c r="H52" s="291" t="s">
        <v>239</v>
      </c>
      <c r="I52" s="467">
        <v>68</v>
      </c>
      <c r="J52" s="467">
        <v>68</v>
      </c>
      <c r="K52" s="309">
        <f t="shared" si="3"/>
        <v>1</v>
      </c>
      <c r="L52" s="82">
        <v>3283748.16</v>
      </c>
      <c r="M52" s="82">
        <v>3283748.16</v>
      </c>
      <c r="N52" s="82">
        <v>3283748.16</v>
      </c>
      <c r="O52" s="82">
        <v>3283748.16</v>
      </c>
      <c r="P52" s="309">
        <f t="shared" si="4"/>
        <v>1</v>
      </c>
      <c r="Q52" s="309">
        <f t="shared" si="5"/>
        <v>1</v>
      </c>
    </row>
    <row r="53" spans="1:17" ht="33.75" customHeight="1">
      <c r="A53" s="294"/>
      <c r="B53" s="288"/>
      <c r="C53" s="288"/>
      <c r="D53" s="288"/>
      <c r="E53" s="288">
        <v>548</v>
      </c>
      <c r="F53" s="295"/>
      <c r="G53" s="290" t="s">
        <v>271</v>
      </c>
      <c r="H53" s="291" t="s">
        <v>239</v>
      </c>
      <c r="I53" s="467">
        <v>139</v>
      </c>
      <c r="J53" s="467">
        <v>139</v>
      </c>
      <c r="K53" s="309">
        <f t="shared" si="3"/>
        <v>1</v>
      </c>
      <c r="L53" s="82">
        <v>3029427.52</v>
      </c>
      <c r="M53" s="82">
        <v>3029427.52</v>
      </c>
      <c r="N53" s="82">
        <v>3029427.52</v>
      </c>
      <c r="O53" s="82">
        <v>3029427.52</v>
      </c>
      <c r="P53" s="309">
        <f t="shared" si="4"/>
        <v>1</v>
      </c>
      <c r="Q53" s="309">
        <f t="shared" si="5"/>
        <v>1</v>
      </c>
    </row>
    <row r="54" spans="1:17" ht="38.25" customHeight="1">
      <c r="A54" s="294"/>
      <c r="B54" s="288"/>
      <c r="C54" s="288"/>
      <c r="D54" s="288"/>
      <c r="E54" s="288"/>
      <c r="F54" s="293" t="s">
        <v>268</v>
      </c>
      <c r="G54" s="290" t="s">
        <v>269</v>
      </c>
      <c r="H54" s="291" t="s">
        <v>239</v>
      </c>
      <c r="I54" s="467">
        <v>139</v>
      </c>
      <c r="J54" s="467">
        <v>139</v>
      </c>
      <c r="K54" s="309">
        <f t="shared" si="3"/>
        <v>1</v>
      </c>
      <c r="L54" s="82">
        <v>3029427.52</v>
      </c>
      <c r="M54" s="82">
        <v>3029427.52</v>
      </c>
      <c r="N54" s="82">
        <v>3029427.52</v>
      </c>
      <c r="O54" s="82">
        <v>3029427.52</v>
      </c>
      <c r="P54" s="309">
        <f t="shared" si="4"/>
        <v>1</v>
      </c>
      <c r="Q54" s="309">
        <f t="shared" si="5"/>
        <v>1</v>
      </c>
    </row>
    <row r="55" spans="1:17" ht="24">
      <c r="A55" s="294"/>
      <c r="B55" s="288"/>
      <c r="C55" s="288">
        <v>9</v>
      </c>
      <c r="D55" s="288"/>
      <c r="E55" s="288"/>
      <c r="F55" s="295"/>
      <c r="G55" s="287" t="s">
        <v>272</v>
      </c>
      <c r="H55" s="294"/>
      <c r="I55" s="466"/>
      <c r="J55" s="466"/>
      <c r="K55" s="309"/>
      <c r="L55" s="302">
        <f>+L56</f>
        <v>3946880</v>
      </c>
      <c r="M55" s="302">
        <f t="shared" ref="M55:O55" si="15">+M56</f>
        <v>3946880</v>
      </c>
      <c r="N55" s="302">
        <f t="shared" si="15"/>
        <v>3946880</v>
      </c>
      <c r="O55" s="302">
        <f t="shared" si="15"/>
        <v>3946880</v>
      </c>
      <c r="P55" s="309"/>
      <c r="Q55" s="309"/>
    </row>
    <row r="56" spans="1:17">
      <c r="A56" s="294"/>
      <c r="B56" s="288"/>
      <c r="C56" s="288"/>
      <c r="D56" s="288">
        <v>3</v>
      </c>
      <c r="E56" s="288"/>
      <c r="F56" s="295"/>
      <c r="G56" s="287" t="s">
        <v>273</v>
      </c>
      <c r="H56" s="294"/>
      <c r="I56" s="466"/>
      <c r="J56" s="466"/>
      <c r="K56" s="309"/>
      <c r="L56" s="302">
        <f>+L57+L59</f>
        <v>3946880</v>
      </c>
      <c r="M56" s="302">
        <f t="shared" ref="M56:O56" si="16">+M57+M59</f>
        <v>3946880</v>
      </c>
      <c r="N56" s="302">
        <f t="shared" si="16"/>
        <v>3946880</v>
      </c>
      <c r="O56" s="302">
        <f t="shared" si="16"/>
        <v>3946880</v>
      </c>
      <c r="P56" s="309"/>
      <c r="Q56" s="309"/>
    </row>
    <row r="57" spans="1:17">
      <c r="A57" s="294"/>
      <c r="B57" s="288"/>
      <c r="C57" s="288"/>
      <c r="D57" s="288"/>
      <c r="E57" s="288">
        <v>552</v>
      </c>
      <c r="F57" s="295"/>
      <c r="G57" s="290" t="s">
        <v>274</v>
      </c>
      <c r="H57" s="291" t="s">
        <v>239</v>
      </c>
      <c r="I57" s="464">
        <v>94</v>
      </c>
      <c r="J57" s="464">
        <v>94</v>
      </c>
      <c r="K57" s="309">
        <f t="shared" si="3"/>
        <v>1</v>
      </c>
      <c r="L57" s="82">
        <v>3946880</v>
      </c>
      <c r="M57" s="82">
        <v>3946880</v>
      </c>
      <c r="N57" s="82">
        <v>3946880</v>
      </c>
      <c r="O57" s="82">
        <v>3946880</v>
      </c>
      <c r="P57" s="309">
        <f t="shared" si="4"/>
        <v>1</v>
      </c>
      <c r="Q57" s="309">
        <f t="shared" si="5"/>
        <v>1</v>
      </c>
    </row>
    <row r="58" spans="1:17" ht="24">
      <c r="A58" s="294"/>
      <c r="B58" s="288"/>
      <c r="C58" s="288"/>
      <c r="D58" s="288"/>
      <c r="E58" s="288"/>
      <c r="F58" s="293" t="s">
        <v>256</v>
      </c>
      <c r="G58" s="290" t="s">
        <v>257</v>
      </c>
      <c r="H58" s="291" t="s">
        <v>239</v>
      </c>
      <c r="I58" s="464">
        <v>94</v>
      </c>
      <c r="J58" s="464">
        <v>94</v>
      </c>
      <c r="K58" s="309">
        <f t="shared" si="3"/>
        <v>1</v>
      </c>
      <c r="L58" s="82">
        <v>3946880</v>
      </c>
      <c r="M58" s="82">
        <v>3946880</v>
      </c>
      <c r="N58" s="82">
        <v>3946880</v>
      </c>
      <c r="O58" s="82">
        <v>3946880</v>
      </c>
      <c r="P58" s="309">
        <f t="shared" si="4"/>
        <v>1</v>
      </c>
      <c r="Q58" s="309">
        <f t="shared" si="5"/>
        <v>1</v>
      </c>
    </row>
    <row r="59" spans="1:17">
      <c r="A59" s="294"/>
      <c r="B59" s="288"/>
      <c r="C59" s="288"/>
      <c r="D59" s="288"/>
      <c r="E59" s="288">
        <v>553</v>
      </c>
      <c r="F59" s="295"/>
      <c r="G59" s="290" t="s">
        <v>275</v>
      </c>
      <c r="H59" s="291" t="s">
        <v>239</v>
      </c>
      <c r="I59" s="464">
        <v>0</v>
      </c>
      <c r="J59" s="464">
        <v>0</v>
      </c>
      <c r="K59" s="309">
        <v>0</v>
      </c>
      <c r="L59" s="82">
        <v>0</v>
      </c>
      <c r="M59" s="82">
        <v>0</v>
      </c>
      <c r="N59" s="82">
        <v>0</v>
      </c>
      <c r="O59" s="82">
        <v>0</v>
      </c>
      <c r="P59" s="309">
        <v>0</v>
      </c>
      <c r="Q59" s="309">
        <v>0</v>
      </c>
    </row>
    <row r="60" spans="1:17" ht="24">
      <c r="A60" s="294"/>
      <c r="B60" s="288"/>
      <c r="C60" s="288"/>
      <c r="D60" s="288"/>
      <c r="E60" s="288"/>
      <c r="F60" s="293" t="s">
        <v>256</v>
      </c>
      <c r="G60" s="290" t="s">
        <v>257</v>
      </c>
      <c r="H60" s="291" t="s">
        <v>239</v>
      </c>
      <c r="I60" s="464">
        <v>0</v>
      </c>
      <c r="J60" s="464">
        <v>0</v>
      </c>
      <c r="K60" s="309">
        <v>0</v>
      </c>
      <c r="L60" s="82">
        <v>0</v>
      </c>
      <c r="M60" s="82">
        <v>0</v>
      </c>
      <c r="N60" s="82">
        <v>0</v>
      </c>
      <c r="O60" s="82">
        <v>0</v>
      </c>
      <c r="P60" s="309">
        <v>0</v>
      </c>
      <c r="Q60" s="309">
        <v>0</v>
      </c>
    </row>
    <row r="61" spans="1:17" ht="24">
      <c r="A61" s="288">
        <v>2</v>
      </c>
      <c r="B61" s="288"/>
      <c r="C61" s="288"/>
      <c r="D61" s="288"/>
      <c r="E61" s="288"/>
      <c r="F61" s="295"/>
      <c r="G61" s="287" t="s">
        <v>276</v>
      </c>
      <c r="H61" s="294"/>
      <c r="I61" s="466"/>
      <c r="J61" s="466"/>
      <c r="K61" s="309"/>
      <c r="L61" s="302">
        <f>+L62</f>
        <v>0</v>
      </c>
      <c r="M61" s="302">
        <f t="shared" ref="M61:O61" si="17">+M62</f>
        <v>0</v>
      </c>
      <c r="N61" s="302">
        <f t="shared" si="17"/>
        <v>0</v>
      </c>
      <c r="O61" s="302">
        <f t="shared" si="17"/>
        <v>0</v>
      </c>
      <c r="P61" s="309"/>
      <c r="Q61" s="309"/>
    </row>
    <row r="62" spans="1:17">
      <c r="A62" s="288"/>
      <c r="B62" s="288">
        <v>1</v>
      </c>
      <c r="C62" s="288"/>
      <c r="D62" s="288"/>
      <c r="E62" s="288"/>
      <c r="F62" s="295"/>
      <c r="G62" s="287" t="s">
        <v>224</v>
      </c>
      <c r="H62" s="294"/>
      <c r="I62" s="466"/>
      <c r="J62" s="466"/>
      <c r="K62" s="309"/>
      <c r="L62" s="302">
        <f>+L63</f>
        <v>0</v>
      </c>
      <c r="M62" s="302">
        <f t="shared" ref="M62:O62" si="18">+M63</f>
        <v>0</v>
      </c>
      <c r="N62" s="302">
        <f t="shared" si="18"/>
        <v>0</v>
      </c>
      <c r="O62" s="302">
        <f t="shared" si="18"/>
        <v>0</v>
      </c>
      <c r="P62" s="309"/>
      <c r="Q62" s="309"/>
    </row>
    <row r="63" spans="1:17" ht="24">
      <c r="A63" s="288"/>
      <c r="B63" s="288"/>
      <c r="C63" s="288">
        <v>7</v>
      </c>
      <c r="D63" s="288"/>
      <c r="E63" s="288"/>
      <c r="F63" s="295"/>
      <c r="G63" s="287" t="s">
        <v>277</v>
      </c>
      <c r="H63" s="294"/>
      <c r="I63" s="466"/>
      <c r="J63" s="466"/>
      <c r="K63" s="309"/>
      <c r="L63" s="302">
        <f>+L64</f>
        <v>0</v>
      </c>
      <c r="M63" s="302">
        <f t="shared" ref="M63:O63" si="19">+M64</f>
        <v>0</v>
      </c>
      <c r="N63" s="302">
        <f t="shared" si="19"/>
        <v>0</v>
      </c>
      <c r="O63" s="302">
        <f t="shared" si="19"/>
        <v>0</v>
      </c>
      <c r="P63" s="309"/>
      <c r="Q63" s="309"/>
    </row>
    <row r="64" spans="1:17">
      <c r="A64" s="288"/>
      <c r="B64" s="288"/>
      <c r="C64" s="288"/>
      <c r="D64" s="288">
        <v>2</v>
      </c>
      <c r="E64" s="288"/>
      <c r="F64" s="295"/>
      <c r="G64" s="287" t="s">
        <v>278</v>
      </c>
      <c r="H64" s="294"/>
      <c r="I64" s="466"/>
      <c r="J64" s="466"/>
      <c r="K64" s="309"/>
      <c r="L64" s="302">
        <f>+L65</f>
        <v>0</v>
      </c>
      <c r="M64" s="302">
        <f t="shared" ref="M64:O64" si="20">+M65</f>
        <v>0</v>
      </c>
      <c r="N64" s="302">
        <f t="shared" si="20"/>
        <v>0</v>
      </c>
      <c r="O64" s="302">
        <f t="shared" si="20"/>
        <v>0</v>
      </c>
      <c r="P64" s="309"/>
      <c r="Q64" s="309"/>
    </row>
    <row r="65" spans="1:17" ht="24">
      <c r="A65" s="288"/>
      <c r="B65" s="288"/>
      <c r="C65" s="288"/>
      <c r="D65" s="288"/>
      <c r="E65" s="288">
        <v>301</v>
      </c>
      <c r="F65" s="295"/>
      <c r="G65" s="290" t="s">
        <v>279</v>
      </c>
      <c r="H65" s="291" t="s">
        <v>280</v>
      </c>
      <c r="I65" s="464">
        <v>0</v>
      </c>
      <c r="J65" s="464">
        <v>0</v>
      </c>
      <c r="K65" s="309">
        <v>0</v>
      </c>
      <c r="L65" s="82">
        <v>0</v>
      </c>
      <c r="M65" s="82">
        <v>0</v>
      </c>
      <c r="N65" s="82">
        <v>0</v>
      </c>
      <c r="O65" s="82">
        <v>0</v>
      </c>
      <c r="P65" s="309">
        <v>0</v>
      </c>
      <c r="Q65" s="309">
        <v>0</v>
      </c>
    </row>
    <row r="66" spans="1:17">
      <c r="A66" s="288">
        <v>3</v>
      </c>
      <c r="B66" s="288"/>
      <c r="C66" s="288"/>
      <c r="D66" s="288"/>
      <c r="E66" s="288"/>
      <c r="F66" s="295"/>
      <c r="G66" s="287" t="s">
        <v>264</v>
      </c>
      <c r="H66" s="294"/>
      <c r="I66" s="466"/>
      <c r="J66" s="466"/>
      <c r="K66" s="309"/>
      <c r="L66" s="302">
        <f>+L67</f>
        <v>52654363.289999999</v>
      </c>
      <c r="M66" s="302">
        <f t="shared" ref="M66:O66" si="21">+M67</f>
        <v>52537551.289999999</v>
      </c>
      <c r="N66" s="302">
        <f t="shared" si="21"/>
        <v>52537551.289999999</v>
      </c>
      <c r="O66" s="302">
        <f t="shared" si="21"/>
        <v>52537551.289999999</v>
      </c>
      <c r="P66" s="309"/>
      <c r="Q66" s="309"/>
    </row>
    <row r="67" spans="1:17">
      <c r="A67" s="288"/>
      <c r="B67" s="288">
        <v>3</v>
      </c>
      <c r="C67" s="288"/>
      <c r="D67" s="288"/>
      <c r="E67" s="288"/>
      <c r="F67" s="295"/>
      <c r="G67" s="287" t="s">
        <v>281</v>
      </c>
      <c r="H67" s="294"/>
      <c r="I67" s="466"/>
      <c r="J67" s="466"/>
      <c r="K67" s="309"/>
      <c r="L67" s="302">
        <f>+L68+L92</f>
        <v>52654363.289999999</v>
      </c>
      <c r="M67" s="302">
        <f t="shared" ref="M67:O67" si="22">+M68+M92</f>
        <v>52537551.289999999</v>
      </c>
      <c r="N67" s="302">
        <f t="shared" si="22"/>
        <v>52537551.289999999</v>
      </c>
      <c r="O67" s="302">
        <f t="shared" si="22"/>
        <v>52537551.289999999</v>
      </c>
      <c r="P67" s="309"/>
      <c r="Q67" s="309"/>
    </row>
    <row r="68" spans="1:17" ht="24">
      <c r="A68" s="288"/>
      <c r="B68" s="288"/>
      <c r="C68" s="288">
        <v>2</v>
      </c>
      <c r="D68" s="288"/>
      <c r="E68" s="288"/>
      <c r="F68" s="295"/>
      <c r="G68" s="287" t="s">
        <v>265</v>
      </c>
      <c r="H68" s="294"/>
      <c r="I68" s="466"/>
      <c r="J68" s="466"/>
      <c r="K68" s="309"/>
      <c r="L68" s="302">
        <f>+L69</f>
        <v>50833185.289999999</v>
      </c>
      <c r="M68" s="302">
        <f t="shared" ref="M68:O68" si="23">+M69</f>
        <v>50716373.289999999</v>
      </c>
      <c r="N68" s="302">
        <f t="shared" si="23"/>
        <v>50716373.289999999</v>
      </c>
      <c r="O68" s="302">
        <f t="shared" si="23"/>
        <v>50716373.289999999</v>
      </c>
      <c r="P68" s="309"/>
      <c r="Q68" s="309"/>
    </row>
    <row r="69" spans="1:17">
      <c r="A69" s="288"/>
      <c r="B69" s="288"/>
      <c r="C69" s="288"/>
      <c r="D69" s="288">
        <v>1</v>
      </c>
      <c r="E69" s="288"/>
      <c r="F69" s="295"/>
      <c r="G69" s="287" t="s">
        <v>266</v>
      </c>
      <c r="H69" s="294"/>
      <c r="I69" s="466"/>
      <c r="J69" s="466"/>
      <c r="K69" s="309"/>
      <c r="L69" s="302">
        <f>+L70+L72+L74+L76+L78+L80+L82+L84+L86+L88+L90</f>
        <v>50833185.289999999</v>
      </c>
      <c r="M69" s="302">
        <f t="shared" ref="M69:O69" si="24">+M70+M72+M74+M76+M78+M80+M82+M84+M86+M88+M90</f>
        <v>50716373.289999999</v>
      </c>
      <c r="N69" s="302">
        <f t="shared" si="24"/>
        <v>50716373.289999999</v>
      </c>
      <c r="O69" s="302">
        <f t="shared" si="24"/>
        <v>50716373.289999999</v>
      </c>
      <c r="P69" s="309"/>
      <c r="Q69" s="309"/>
    </row>
    <row r="70" spans="1:17" ht="36">
      <c r="A70" s="288"/>
      <c r="B70" s="288"/>
      <c r="C70" s="288"/>
      <c r="D70" s="288"/>
      <c r="E70" s="288">
        <v>352</v>
      </c>
      <c r="F70" s="295"/>
      <c r="G70" s="290" t="s">
        <v>282</v>
      </c>
      <c r="H70" s="291" t="s">
        <v>239</v>
      </c>
      <c r="I70" s="464">
        <v>0</v>
      </c>
      <c r="J70" s="464">
        <v>0</v>
      </c>
      <c r="K70" s="309">
        <v>0</v>
      </c>
      <c r="L70" s="82">
        <v>0</v>
      </c>
      <c r="M70" s="82">
        <v>0</v>
      </c>
      <c r="N70" s="82">
        <v>0</v>
      </c>
      <c r="O70" s="82">
        <v>0</v>
      </c>
      <c r="P70" s="309">
        <v>0</v>
      </c>
      <c r="Q70" s="309">
        <v>0</v>
      </c>
    </row>
    <row r="71" spans="1:17" ht="24">
      <c r="A71" s="288"/>
      <c r="B71" s="288"/>
      <c r="C71" s="288"/>
      <c r="D71" s="288"/>
      <c r="E71" s="288"/>
      <c r="F71" s="293" t="s">
        <v>262</v>
      </c>
      <c r="G71" s="290" t="s">
        <v>263</v>
      </c>
      <c r="H71" s="291" t="s">
        <v>239</v>
      </c>
      <c r="I71" s="464">
        <v>0</v>
      </c>
      <c r="J71" s="464">
        <v>0</v>
      </c>
      <c r="K71" s="309">
        <v>0</v>
      </c>
      <c r="L71" s="82">
        <v>0</v>
      </c>
      <c r="M71" s="82">
        <v>0</v>
      </c>
      <c r="N71" s="82">
        <v>0</v>
      </c>
      <c r="O71" s="82">
        <v>0</v>
      </c>
      <c r="P71" s="309">
        <v>0</v>
      </c>
      <c r="Q71" s="309">
        <v>0</v>
      </c>
    </row>
    <row r="72" spans="1:17" ht="24">
      <c r="A72" s="288"/>
      <c r="B72" s="288"/>
      <c r="C72" s="288"/>
      <c r="D72" s="288"/>
      <c r="E72" s="288">
        <v>353</v>
      </c>
      <c r="F72" s="295"/>
      <c r="G72" s="290" t="s">
        <v>283</v>
      </c>
      <c r="H72" s="291" t="s">
        <v>239</v>
      </c>
      <c r="I72" s="464">
        <v>1</v>
      </c>
      <c r="J72" s="464">
        <v>1</v>
      </c>
      <c r="K72" s="309">
        <f t="shared" si="3"/>
        <v>1</v>
      </c>
      <c r="L72" s="82">
        <v>1125000</v>
      </c>
      <c r="M72" s="82">
        <v>1125000</v>
      </c>
      <c r="N72" s="82">
        <v>1125000</v>
      </c>
      <c r="O72" s="82">
        <v>1125000</v>
      </c>
      <c r="P72" s="309">
        <f t="shared" si="4"/>
        <v>1</v>
      </c>
      <c r="Q72" s="309">
        <f t="shared" si="5"/>
        <v>1</v>
      </c>
    </row>
    <row r="73" spans="1:17" ht="24">
      <c r="A73" s="288"/>
      <c r="B73" s="288"/>
      <c r="C73" s="288"/>
      <c r="D73" s="288"/>
      <c r="E73" s="288"/>
      <c r="F73" s="293" t="s">
        <v>262</v>
      </c>
      <c r="G73" s="290" t="s">
        <v>263</v>
      </c>
      <c r="H73" s="291" t="s">
        <v>239</v>
      </c>
      <c r="I73" s="464">
        <v>1</v>
      </c>
      <c r="J73" s="464">
        <v>1</v>
      </c>
      <c r="K73" s="309">
        <f t="shared" si="3"/>
        <v>1</v>
      </c>
      <c r="L73" s="82">
        <v>1125000</v>
      </c>
      <c r="M73" s="82">
        <v>1125000</v>
      </c>
      <c r="N73" s="82">
        <v>1125000</v>
      </c>
      <c r="O73" s="82">
        <v>1125000</v>
      </c>
      <c r="P73" s="309">
        <f t="shared" si="4"/>
        <v>1</v>
      </c>
      <c r="Q73" s="309">
        <f t="shared" si="5"/>
        <v>1</v>
      </c>
    </row>
    <row r="74" spans="1:17" ht="48">
      <c r="A74" s="288"/>
      <c r="B74" s="288"/>
      <c r="C74" s="288"/>
      <c r="D74" s="288"/>
      <c r="E74" s="288">
        <v>354</v>
      </c>
      <c r="F74" s="295"/>
      <c r="G74" s="290" t="s">
        <v>284</v>
      </c>
      <c r="H74" s="291" t="s">
        <v>239</v>
      </c>
      <c r="I74" s="469">
        <v>48</v>
      </c>
      <c r="J74" s="469">
        <v>48</v>
      </c>
      <c r="K74" s="309">
        <f t="shared" si="3"/>
        <v>1</v>
      </c>
      <c r="L74" s="82">
        <v>4567189</v>
      </c>
      <c r="M74" s="82">
        <v>4567189</v>
      </c>
      <c r="N74" s="82">
        <v>4567189</v>
      </c>
      <c r="O74" s="82">
        <v>4567189</v>
      </c>
      <c r="P74" s="309">
        <f t="shared" si="4"/>
        <v>1</v>
      </c>
      <c r="Q74" s="309">
        <f t="shared" si="5"/>
        <v>1</v>
      </c>
    </row>
    <row r="75" spans="1:17" ht="24">
      <c r="A75" s="288"/>
      <c r="B75" s="288"/>
      <c r="C75" s="288"/>
      <c r="D75" s="288"/>
      <c r="E75" s="288"/>
      <c r="F75" s="293" t="s">
        <v>262</v>
      </c>
      <c r="G75" s="290" t="s">
        <v>263</v>
      </c>
      <c r="H75" s="291" t="s">
        <v>239</v>
      </c>
      <c r="I75" s="469">
        <v>48</v>
      </c>
      <c r="J75" s="469">
        <v>48</v>
      </c>
      <c r="K75" s="309">
        <f t="shared" si="3"/>
        <v>1</v>
      </c>
      <c r="L75" s="82">
        <v>4567189</v>
      </c>
      <c r="M75" s="82">
        <v>4567189</v>
      </c>
      <c r="N75" s="82">
        <v>4567189</v>
      </c>
      <c r="O75" s="82">
        <v>4567189</v>
      </c>
      <c r="P75" s="309">
        <f t="shared" si="4"/>
        <v>1</v>
      </c>
      <c r="Q75" s="309">
        <f t="shared" si="5"/>
        <v>1</v>
      </c>
    </row>
    <row r="76" spans="1:17" ht="24">
      <c r="A76" s="288"/>
      <c r="B76" s="288"/>
      <c r="C76" s="288"/>
      <c r="D76" s="288"/>
      <c r="E76" s="288">
        <v>355</v>
      </c>
      <c r="F76" s="295"/>
      <c r="G76" s="290" t="s">
        <v>285</v>
      </c>
      <c r="H76" s="291" t="s">
        <v>239</v>
      </c>
      <c r="I76" s="469">
        <v>2</v>
      </c>
      <c r="J76" s="469">
        <v>2</v>
      </c>
      <c r="K76" s="309">
        <f t="shared" si="3"/>
        <v>1</v>
      </c>
      <c r="L76" s="82">
        <v>2950000</v>
      </c>
      <c r="M76" s="82">
        <v>2950000</v>
      </c>
      <c r="N76" s="82">
        <v>2950000</v>
      </c>
      <c r="O76" s="82">
        <v>2950000</v>
      </c>
      <c r="P76" s="309">
        <f t="shared" si="4"/>
        <v>1</v>
      </c>
      <c r="Q76" s="309">
        <f t="shared" si="5"/>
        <v>1</v>
      </c>
    </row>
    <row r="77" spans="1:17" ht="24">
      <c r="A77" s="288"/>
      <c r="B77" s="288"/>
      <c r="C77" s="288"/>
      <c r="D77" s="288"/>
      <c r="E77" s="288"/>
      <c r="F77" s="293" t="s">
        <v>262</v>
      </c>
      <c r="G77" s="290" t="s">
        <v>263</v>
      </c>
      <c r="H77" s="291" t="s">
        <v>239</v>
      </c>
      <c r="I77" s="469">
        <v>2</v>
      </c>
      <c r="J77" s="469">
        <v>2</v>
      </c>
      <c r="K77" s="309">
        <f t="shared" ref="K77:K97" si="25">+J77/I77</f>
        <v>1</v>
      </c>
      <c r="L77" s="82">
        <v>950000</v>
      </c>
      <c r="M77" s="82">
        <v>950000</v>
      </c>
      <c r="N77" s="82">
        <v>950000</v>
      </c>
      <c r="O77" s="82">
        <v>950000</v>
      </c>
      <c r="P77" s="309">
        <f t="shared" ref="P77:P97" si="26">+M77/L77</f>
        <v>1</v>
      </c>
      <c r="Q77" s="309">
        <f t="shared" ref="Q77:Q97" si="27">+K77/P77</f>
        <v>1</v>
      </c>
    </row>
    <row r="78" spans="1:17" ht="24">
      <c r="A78" s="288"/>
      <c r="B78" s="288"/>
      <c r="C78" s="288"/>
      <c r="D78" s="288"/>
      <c r="E78" s="288">
        <v>356</v>
      </c>
      <c r="F78" s="295"/>
      <c r="G78" s="290" t="s">
        <v>286</v>
      </c>
      <c r="H78" s="291" t="s">
        <v>239</v>
      </c>
      <c r="I78" s="469">
        <v>1</v>
      </c>
      <c r="J78" s="469">
        <v>1</v>
      </c>
      <c r="K78" s="309">
        <f t="shared" si="25"/>
        <v>1</v>
      </c>
      <c r="L78" s="82">
        <v>2588280</v>
      </c>
      <c r="M78" s="82">
        <v>2588280</v>
      </c>
      <c r="N78" s="82">
        <v>2588280</v>
      </c>
      <c r="O78" s="82">
        <v>2588280</v>
      </c>
      <c r="P78" s="309">
        <f t="shared" si="26"/>
        <v>1</v>
      </c>
      <c r="Q78" s="309">
        <f t="shared" si="27"/>
        <v>1</v>
      </c>
    </row>
    <row r="79" spans="1:17" ht="24">
      <c r="A79" s="288"/>
      <c r="B79" s="288"/>
      <c r="C79" s="288"/>
      <c r="D79" s="288"/>
      <c r="E79" s="288"/>
      <c r="F79" s="293" t="s">
        <v>262</v>
      </c>
      <c r="G79" s="290" t="s">
        <v>263</v>
      </c>
      <c r="H79" s="291" t="s">
        <v>239</v>
      </c>
      <c r="I79" s="469">
        <v>1</v>
      </c>
      <c r="J79" s="469">
        <v>1</v>
      </c>
      <c r="K79" s="309">
        <f t="shared" si="25"/>
        <v>1</v>
      </c>
      <c r="L79" s="82">
        <v>2588280</v>
      </c>
      <c r="M79" s="82">
        <v>2588280</v>
      </c>
      <c r="N79" s="82">
        <v>2588280</v>
      </c>
      <c r="O79" s="82">
        <v>2588280</v>
      </c>
      <c r="P79" s="309">
        <f t="shared" si="26"/>
        <v>1</v>
      </c>
      <c r="Q79" s="309">
        <f t="shared" si="27"/>
        <v>1</v>
      </c>
    </row>
    <row r="80" spans="1:17" ht="24">
      <c r="A80" s="288"/>
      <c r="B80" s="288"/>
      <c r="C80" s="288"/>
      <c r="D80" s="288"/>
      <c r="E80" s="288">
        <v>357</v>
      </c>
      <c r="F80" s="295"/>
      <c r="G80" s="290" t="s">
        <v>287</v>
      </c>
      <c r="H80" s="291" t="s">
        <v>239</v>
      </c>
      <c r="I80" s="464">
        <v>8</v>
      </c>
      <c r="J80" s="464">
        <v>8</v>
      </c>
      <c r="K80" s="309">
        <f t="shared" si="25"/>
        <v>1</v>
      </c>
      <c r="L80" s="82">
        <v>652320</v>
      </c>
      <c r="M80" s="82">
        <v>652320</v>
      </c>
      <c r="N80" s="82">
        <v>652320</v>
      </c>
      <c r="O80" s="82">
        <v>652320</v>
      </c>
      <c r="P80" s="309">
        <f t="shared" si="26"/>
        <v>1</v>
      </c>
      <c r="Q80" s="309">
        <f t="shared" si="27"/>
        <v>1</v>
      </c>
    </row>
    <row r="81" spans="1:17" ht="24">
      <c r="A81" s="288"/>
      <c r="B81" s="288"/>
      <c r="C81" s="288"/>
      <c r="D81" s="288"/>
      <c r="E81" s="288"/>
      <c r="F81" s="293" t="s">
        <v>262</v>
      </c>
      <c r="G81" s="290" t="s">
        <v>263</v>
      </c>
      <c r="H81" s="291" t="s">
        <v>239</v>
      </c>
      <c r="I81" s="464">
        <v>8</v>
      </c>
      <c r="J81" s="464">
        <v>8</v>
      </c>
      <c r="K81" s="309">
        <f t="shared" si="25"/>
        <v>1</v>
      </c>
      <c r="L81" s="82">
        <v>652320</v>
      </c>
      <c r="M81" s="82">
        <v>652320</v>
      </c>
      <c r="N81" s="82">
        <v>652320</v>
      </c>
      <c r="O81" s="82">
        <v>652320</v>
      </c>
      <c r="P81" s="309">
        <f t="shared" si="26"/>
        <v>1</v>
      </c>
      <c r="Q81" s="309">
        <f t="shared" si="27"/>
        <v>1</v>
      </c>
    </row>
    <row r="82" spans="1:17" ht="24">
      <c r="A82" s="288"/>
      <c r="B82" s="288"/>
      <c r="C82" s="288"/>
      <c r="D82" s="288"/>
      <c r="E82" s="288">
        <v>358</v>
      </c>
      <c r="F82" s="295"/>
      <c r="G82" s="290" t="s">
        <v>288</v>
      </c>
      <c r="H82" s="291" t="s">
        <v>239</v>
      </c>
      <c r="I82" s="469">
        <v>1</v>
      </c>
      <c r="J82" s="469">
        <v>1</v>
      </c>
      <c r="K82" s="309">
        <f t="shared" si="25"/>
        <v>1</v>
      </c>
      <c r="L82" s="82">
        <v>875000</v>
      </c>
      <c r="M82" s="82">
        <v>875000</v>
      </c>
      <c r="N82" s="82">
        <v>875000</v>
      </c>
      <c r="O82" s="82">
        <v>875000</v>
      </c>
      <c r="P82" s="309">
        <f t="shared" si="26"/>
        <v>1</v>
      </c>
      <c r="Q82" s="309">
        <f t="shared" si="27"/>
        <v>1</v>
      </c>
    </row>
    <row r="83" spans="1:17" ht="24">
      <c r="A83" s="288"/>
      <c r="B83" s="288"/>
      <c r="C83" s="288"/>
      <c r="D83" s="288"/>
      <c r="E83" s="288"/>
      <c r="F83" s="293" t="s">
        <v>262</v>
      </c>
      <c r="G83" s="290" t="s">
        <v>263</v>
      </c>
      <c r="H83" s="291" t="s">
        <v>239</v>
      </c>
      <c r="I83" s="469">
        <v>1</v>
      </c>
      <c r="J83" s="469">
        <v>1</v>
      </c>
      <c r="K83" s="309">
        <f t="shared" si="25"/>
        <v>1</v>
      </c>
      <c r="L83" s="82">
        <v>875000</v>
      </c>
      <c r="M83" s="82">
        <v>875000</v>
      </c>
      <c r="N83" s="82">
        <v>875000</v>
      </c>
      <c r="O83" s="82">
        <v>875000</v>
      </c>
      <c r="P83" s="309">
        <f t="shared" si="26"/>
        <v>1</v>
      </c>
      <c r="Q83" s="309">
        <f t="shared" si="27"/>
        <v>1</v>
      </c>
    </row>
    <row r="84" spans="1:17" ht="24">
      <c r="A84" s="288"/>
      <c r="B84" s="288"/>
      <c r="C84" s="288"/>
      <c r="D84" s="288"/>
      <c r="E84" s="288">
        <v>360</v>
      </c>
      <c r="F84" s="295"/>
      <c r="G84" s="290" t="s">
        <v>289</v>
      </c>
      <c r="H84" s="291" t="s">
        <v>290</v>
      </c>
      <c r="I84" s="469">
        <v>1</v>
      </c>
      <c r="J84" s="469">
        <v>1</v>
      </c>
      <c r="K84" s="309">
        <f t="shared" si="25"/>
        <v>1</v>
      </c>
      <c r="L84" s="82">
        <v>4192684.89</v>
      </c>
      <c r="M84" s="82">
        <v>4192684.89</v>
      </c>
      <c r="N84" s="82">
        <v>4192684.89</v>
      </c>
      <c r="O84" s="82">
        <v>4192684.89</v>
      </c>
      <c r="P84" s="309">
        <f t="shared" si="26"/>
        <v>1</v>
      </c>
      <c r="Q84" s="309">
        <f t="shared" si="27"/>
        <v>1</v>
      </c>
    </row>
    <row r="85" spans="1:17" ht="24">
      <c r="A85" s="288"/>
      <c r="B85" s="288"/>
      <c r="C85" s="288"/>
      <c r="D85" s="288"/>
      <c r="E85" s="288"/>
      <c r="F85" s="293" t="s">
        <v>262</v>
      </c>
      <c r="G85" s="290" t="s">
        <v>263</v>
      </c>
      <c r="H85" s="291" t="s">
        <v>290</v>
      </c>
      <c r="I85" s="469">
        <v>1</v>
      </c>
      <c r="J85" s="469">
        <v>1</v>
      </c>
      <c r="K85" s="309">
        <f t="shared" si="25"/>
        <v>1</v>
      </c>
      <c r="L85" s="82">
        <v>3900000</v>
      </c>
      <c r="M85" s="82">
        <v>3900000</v>
      </c>
      <c r="N85" s="82">
        <v>3900000</v>
      </c>
      <c r="O85" s="82">
        <v>3900000</v>
      </c>
      <c r="P85" s="309">
        <f t="shared" si="26"/>
        <v>1</v>
      </c>
      <c r="Q85" s="309">
        <f t="shared" si="27"/>
        <v>1</v>
      </c>
    </row>
    <row r="86" spans="1:17" ht="36">
      <c r="A86" s="288"/>
      <c r="B86" s="288"/>
      <c r="C86" s="288"/>
      <c r="D86" s="288"/>
      <c r="E86" s="288">
        <v>361</v>
      </c>
      <c r="F86" s="295"/>
      <c r="G86" s="290" t="s">
        <v>291</v>
      </c>
      <c r="H86" s="291" t="s">
        <v>239</v>
      </c>
      <c r="I86" s="464">
        <v>28</v>
      </c>
      <c r="J86" s="464">
        <v>28</v>
      </c>
      <c r="K86" s="309">
        <f t="shared" si="25"/>
        <v>1</v>
      </c>
      <c r="L86" s="82">
        <v>20044437.539999999</v>
      </c>
      <c r="M86" s="82">
        <v>19930713.539999999</v>
      </c>
      <c r="N86" s="82">
        <v>19930713.539999999</v>
      </c>
      <c r="O86" s="82">
        <v>19930713.539999999</v>
      </c>
      <c r="P86" s="309">
        <f t="shared" si="26"/>
        <v>0.99432640602795386</v>
      </c>
      <c r="Q86" s="309">
        <f t="shared" si="27"/>
        <v>1.0057059673138025</v>
      </c>
    </row>
    <row r="87" spans="1:17" ht="24">
      <c r="A87" s="288"/>
      <c r="B87" s="288"/>
      <c r="C87" s="288"/>
      <c r="D87" s="288"/>
      <c r="E87" s="288"/>
      <c r="F87" s="293" t="s">
        <v>262</v>
      </c>
      <c r="G87" s="290" t="s">
        <v>263</v>
      </c>
      <c r="H87" s="291" t="s">
        <v>239</v>
      </c>
      <c r="I87" s="464">
        <v>28</v>
      </c>
      <c r="J87" s="464">
        <v>28</v>
      </c>
      <c r="K87" s="309">
        <f t="shared" si="25"/>
        <v>1</v>
      </c>
      <c r="L87" s="82">
        <v>2254226</v>
      </c>
      <c r="M87" s="82">
        <v>2254226</v>
      </c>
      <c r="N87" s="82">
        <v>2254226</v>
      </c>
      <c r="O87" s="82">
        <v>2254226</v>
      </c>
      <c r="P87" s="309">
        <f t="shared" si="26"/>
        <v>1</v>
      </c>
      <c r="Q87" s="309">
        <f t="shared" si="27"/>
        <v>1</v>
      </c>
    </row>
    <row r="88" spans="1:17" ht="36">
      <c r="A88" s="288"/>
      <c r="B88" s="288"/>
      <c r="C88" s="288"/>
      <c r="D88" s="288"/>
      <c r="E88" s="288">
        <v>363</v>
      </c>
      <c r="F88" s="295"/>
      <c r="G88" s="290" t="s">
        <v>292</v>
      </c>
      <c r="H88" s="291" t="s">
        <v>239</v>
      </c>
      <c r="I88" s="464">
        <v>1</v>
      </c>
      <c r="J88" s="464">
        <v>1</v>
      </c>
      <c r="K88" s="309">
        <f t="shared" si="25"/>
        <v>1</v>
      </c>
      <c r="L88" s="82">
        <v>25000</v>
      </c>
      <c r="M88" s="82">
        <v>25000</v>
      </c>
      <c r="N88" s="82">
        <v>25000</v>
      </c>
      <c r="O88" s="82">
        <v>25000</v>
      </c>
      <c r="P88" s="309">
        <f t="shared" si="26"/>
        <v>1</v>
      </c>
      <c r="Q88" s="309">
        <f t="shared" si="27"/>
        <v>1</v>
      </c>
    </row>
    <row r="89" spans="1:17" ht="24">
      <c r="A89" s="288"/>
      <c r="B89" s="288"/>
      <c r="C89" s="288"/>
      <c r="D89" s="288"/>
      <c r="E89" s="288"/>
      <c r="F89" s="293" t="s">
        <v>262</v>
      </c>
      <c r="G89" s="290" t="s">
        <v>263</v>
      </c>
      <c r="H89" s="291" t="s">
        <v>239</v>
      </c>
      <c r="I89" s="464">
        <v>1</v>
      </c>
      <c r="J89" s="464">
        <v>1</v>
      </c>
      <c r="K89" s="309">
        <f t="shared" si="25"/>
        <v>1</v>
      </c>
      <c r="L89" s="82">
        <v>25000</v>
      </c>
      <c r="M89" s="82">
        <v>25000</v>
      </c>
      <c r="N89" s="82">
        <v>25000</v>
      </c>
      <c r="O89" s="82">
        <v>25000</v>
      </c>
      <c r="P89" s="309">
        <f t="shared" si="26"/>
        <v>1</v>
      </c>
      <c r="Q89" s="309">
        <f t="shared" si="27"/>
        <v>1</v>
      </c>
    </row>
    <row r="90" spans="1:17" ht="36">
      <c r="A90" s="288"/>
      <c r="B90" s="288"/>
      <c r="C90" s="288"/>
      <c r="D90" s="288"/>
      <c r="E90" s="288">
        <v>364</v>
      </c>
      <c r="F90" s="295"/>
      <c r="G90" s="290" t="s">
        <v>293</v>
      </c>
      <c r="H90" s="291" t="s">
        <v>239</v>
      </c>
      <c r="I90" s="464">
        <v>12</v>
      </c>
      <c r="J90" s="464">
        <v>12</v>
      </c>
      <c r="K90" s="309">
        <f t="shared" si="25"/>
        <v>1</v>
      </c>
      <c r="L90" s="82">
        <v>13813273.859999998</v>
      </c>
      <c r="M90" s="82">
        <v>13810185.859999998</v>
      </c>
      <c r="N90" s="82">
        <v>13810185.859999998</v>
      </c>
      <c r="O90" s="82">
        <v>13810185.859999998</v>
      </c>
      <c r="P90" s="309">
        <f t="shared" si="26"/>
        <v>0.99977644691393963</v>
      </c>
      <c r="Q90" s="309">
        <f t="shared" si="27"/>
        <v>1.0002236030732174</v>
      </c>
    </row>
    <row r="91" spans="1:17" ht="48">
      <c r="A91" s="288"/>
      <c r="B91" s="288"/>
      <c r="C91" s="288"/>
      <c r="D91" s="288"/>
      <c r="E91" s="288"/>
      <c r="F91" s="288" t="s">
        <v>240</v>
      </c>
      <c r="G91" s="290" t="s">
        <v>241</v>
      </c>
      <c r="H91" s="291" t="s">
        <v>239</v>
      </c>
      <c r="I91" s="464">
        <v>12</v>
      </c>
      <c r="J91" s="464">
        <v>12</v>
      </c>
      <c r="K91" s="309">
        <f t="shared" si="25"/>
        <v>1</v>
      </c>
      <c r="L91" s="82">
        <v>1884869</v>
      </c>
      <c r="M91" s="82">
        <v>1884869</v>
      </c>
      <c r="N91" s="82">
        <v>1884869</v>
      </c>
      <c r="O91" s="82">
        <v>1884869</v>
      </c>
      <c r="P91" s="309">
        <f t="shared" si="26"/>
        <v>1</v>
      </c>
      <c r="Q91" s="309">
        <f t="shared" si="27"/>
        <v>1</v>
      </c>
    </row>
    <row r="92" spans="1:17">
      <c r="A92" s="288"/>
      <c r="B92" s="288"/>
      <c r="C92" s="288">
        <v>7</v>
      </c>
      <c r="D92" s="288"/>
      <c r="E92" s="288"/>
      <c r="F92" s="295"/>
      <c r="G92" s="287" t="s">
        <v>294</v>
      </c>
      <c r="H92" s="294"/>
      <c r="I92" s="466"/>
      <c r="J92" s="466"/>
      <c r="K92" s="309"/>
      <c r="L92" s="302">
        <f>+L93</f>
        <v>1821178</v>
      </c>
      <c r="M92" s="302">
        <f t="shared" ref="M92:O92" si="28">+M93</f>
        <v>1821178</v>
      </c>
      <c r="N92" s="302">
        <f t="shared" si="28"/>
        <v>1821178</v>
      </c>
      <c r="O92" s="302">
        <f t="shared" si="28"/>
        <v>1821178</v>
      </c>
      <c r="P92" s="309"/>
      <c r="Q92" s="309"/>
    </row>
    <row r="93" spans="1:17">
      <c r="A93" s="288"/>
      <c r="B93" s="288"/>
      <c r="C93" s="288"/>
      <c r="D93" s="288">
        <v>1</v>
      </c>
      <c r="E93" s="288"/>
      <c r="F93" s="295"/>
      <c r="G93" s="287" t="s">
        <v>294</v>
      </c>
      <c r="H93" s="294"/>
      <c r="I93" s="466"/>
      <c r="J93" s="466"/>
      <c r="K93" s="309"/>
      <c r="L93" s="302">
        <f>+L94+L96+L98+L100</f>
        <v>1821178</v>
      </c>
      <c r="M93" s="302">
        <f t="shared" ref="M93:O93" si="29">+M94+M96+M98+M100</f>
        <v>1821178</v>
      </c>
      <c r="N93" s="302">
        <f t="shared" si="29"/>
        <v>1821178</v>
      </c>
      <c r="O93" s="302">
        <f t="shared" si="29"/>
        <v>1821178</v>
      </c>
      <c r="P93" s="309"/>
      <c r="Q93" s="309"/>
    </row>
    <row r="94" spans="1:17" ht="36">
      <c r="A94" s="288"/>
      <c r="B94" s="288"/>
      <c r="C94" s="288"/>
      <c r="D94" s="288"/>
      <c r="E94" s="288">
        <v>372</v>
      </c>
      <c r="F94" s="295"/>
      <c r="G94" s="290" t="s">
        <v>295</v>
      </c>
      <c r="H94" s="291" t="s">
        <v>296</v>
      </c>
      <c r="I94" s="464">
        <v>7</v>
      </c>
      <c r="J94" s="464">
        <v>7</v>
      </c>
      <c r="K94" s="309">
        <f t="shared" si="25"/>
        <v>1</v>
      </c>
      <c r="L94" s="82">
        <v>787984</v>
      </c>
      <c r="M94" s="82">
        <v>787984</v>
      </c>
      <c r="N94" s="82">
        <v>787984</v>
      </c>
      <c r="O94" s="82">
        <v>787984</v>
      </c>
      <c r="P94" s="309">
        <f t="shared" si="26"/>
        <v>1</v>
      </c>
      <c r="Q94" s="309">
        <f t="shared" si="27"/>
        <v>1</v>
      </c>
    </row>
    <row r="95" spans="1:17" ht="48">
      <c r="A95" s="288"/>
      <c r="B95" s="288"/>
      <c r="C95" s="288"/>
      <c r="D95" s="288"/>
      <c r="E95" s="288"/>
      <c r="F95" s="288" t="s">
        <v>240</v>
      </c>
      <c r="G95" s="290" t="s">
        <v>241</v>
      </c>
      <c r="H95" s="291" t="s">
        <v>296</v>
      </c>
      <c r="I95" s="464">
        <v>7</v>
      </c>
      <c r="J95" s="464">
        <v>7</v>
      </c>
      <c r="K95" s="309">
        <f t="shared" si="25"/>
        <v>1</v>
      </c>
      <c r="L95" s="82">
        <v>787984</v>
      </c>
      <c r="M95" s="82">
        <v>787984</v>
      </c>
      <c r="N95" s="82">
        <v>787984</v>
      </c>
      <c r="O95" s="82">
        <v>787984</v>
      </c>
      <c r="P95" s="309">
        <f t="shared" si="26"/>
        <v>1</v>
      </c>
      <c r="Q95" s="309">
        <f t="shared" si="27"/>
        <v>1</v>
      </c>
    </row>
    <row r="96" spans="1:17">
      <c r="A96" s="288"/>
      <c r="B96" s="288"/>
      <c r="C96" s="288"/>
      <c r="D96" s="288"/>
      <c r="E96" s="288">
        <v>373</v>
      </c>
      <c r="F96" s="295"/>
      <c r="G96" s="290" t="s">
        <v>297</v>
      </c>
      <c r="H96" s="291" t="s">
        <v>239</v>
      </c>
      <c r="I96" s="464">
        <v>13</v>
      </c>
      <c r="J96" s="464">
        <v>13</v>
      </c>
      <c r="K96" s="309">
        <f t="shared" si="25"/>
        <v>1</v>
      </c>
      <c r="L96" s="82">
        <v>1033194</v>
      </c>
      <c r="M96" s="82">
        <v>1033194</v>
      </c>
      <c r="N96" s="82">
        <v>1033194</v>
      </c>
      <c r="O96" s="82">
        <v>1033194</v>
      </c>
      <c r="P96" s="309">
        <f t="shared" si="26"/>
        <v>1</v>
      </c>
      <c r="Q96" s="309">
        <f t="shared" si="27"/>
        <v>1</v>
      </c>
    </row>
    <row r="97" spans="1:17" ht="24">
      <c r="A97" s="288"/>
      <c r="B97" s="288"/>
      <c r="C97" s="288"/>
      <c r="D97" s="288"/>
      <c r="E97" s="288"/>
      <c r="F97" s="288" t="s">
        <v>298</v>
      </c>
      <c r="G97" s="290" t="s">
        <v>299</v>
      </c>
      <c r="H97" s="291" t="s">
        <v>239</v>
      </c>
      <c r="I97" s="464">
        <v>13</v>
      </c>
      <c r="J97" s="464">
        <v>13</v>
      </c>
      <c r="K97" s="309">
        <f t="shared" si="25"/>
        <v>1</v>
      </c>
      <c r="L97" s="82">
        <v>1033194</v>
      </c>
      <c r="M97" s="82">
        <v>1033194</v>
      </c>
      <c r="N97" s="82">
        <v>1033194</v>
      </c>
      <c r="O97" s="82">
        <v>1033194</v>
      </c>
      <c r="P97" s="309">
        <f t="shared" si="26"/>
        <v>1</v>
      </c>
      <c r="Q97" s="309">
        <f t="shared" si="27"/>
        <v>1</v>
      </c>
    </row>
    <row r="98" spans="1:17">
      <c r="A98" s="288"/>
      <c r="B98" s="288"/>
      <c r="C98" s="288"/>
      <c r="D98" s="288"/>
      <c r="E98" s="288">
        <v>374</v>
      </c>
      <c r="F98" s="295"/>
      <c r="G98" s="290" t="s">
        <v>300</v>
      </c>
      <c r="H98" s="291" t="s">
        <v>228</v>
      </c>
      <c r="I98" s="466">
        <v>0</v>
      </c>
      <c r="J98" s="466">
        <v>0</v>
      </c>
      <c r="K98" s="309">
        <v>0</v>
      </c>
      <c r="L98" s="82">
        <v>0</v>
      </c>
      <c r="M98" s="82">
        <v>0</v>
      </c>
      <c r="N98" s="82">
        <v>0</v>
      </c>
      <c r="O98" s="82">
        <v>0</v>
      </c>
      <c r="P98" s="309">
        <v>0</v>
      </c>
      <c r="Q98" s="309">
        <v>0</v>
      </c>
    </row>
    <row r="99" spans="1:17" ht="24">
      <c r="A99" s="288"/>
      <c r="B99" s="288"/>
      <c r="C99" s="288"/>
      <c r="D99" s="288"/>
      <c r="E99" s="288"/>
      <c r="F99" s="293" t="s">
        <v>262</v>
      </c>
      <c r="G99" s="290" t="s">
        <v>263</v>
      </c>
      <c r="H99" s="291" t="s">
        <v>228</v>
      </c>
      <c r="I99" s="466">
        <v>0</v>
      </c>
      <c r="J99" s="466">
        <v>0</v>
      </c>
      <c r="K99" s="309">
        <v>0</v>
      </c>
      <c r="L99" s="82">
        <v>0</v>
      </c>
      <c r="M99" s="82">
        <v>0</v>
      </c>
      <c r="N99" s="82">
        <v>0</v>
      </c>
      <c r="O99" s="82">
        <v>0</v>
      </c>
      <c r="P99" s="309">
        <v>0</v>
      </c>
      <c r="Q99" s="309">
        <v>0</v>
      </c>
    </row>
    <row r="100" spans="1:17" ht="36">
      <c r="A100" s="288"/>
      <c r="B100" s="288"/>
      <c r="C100" s="288"/>
      <c r="D100" s="288"/>
      <c r="E100" s="288">
        <v>375</v>
      </c>
      <c r="F100" s="295"/>
      <c r="G100" s="290" t="s">
        <v>301</v>
      </c>
      <c r="H100" s="291" t="s">
        <v>302</v>
      </c>
      <c r="I100" s="466">
        <v>0</v>
      </c>
      <c r="J100" s="466">
        <v>0</v>
      </c>
      <c r="K100" s="309">
        <v>0</v>
      </c>
      <c r="L100" s="82">
        <v>0</v>
      </c>
      <c r="M100" s="82">
        <v>0</v>
      </c>
      <c r="N100" s="82">
        <v>0</v>
      </c>
      <c r="O100" s="82">
        <v>0</v>
      </c>
      <c r="P100" s="309">
        <v>0</v>
      </c>
      <c r="Q100" s="309">
        <v>0</v>
      </c>
    </row>
    <row r="101" spans="1:17" ht="24">
      <c r="A101" s="296"/>
      <c r="B101" s="296"/>
      <c r="C101" s="296"/>
      <c r="D101" s="296"/>
      <c r="E101" s="296"/>
      <c r="F101" s="296" t="s">
        <v>262</v>
      </c>
      <c r="G101" s="290" t="s">
        <v>263</v>
      </c>
      <c r="H101" s="291" t="s">
        <v>302</v>
      </c>
      <c r="I101" s="466">
        <v>0</v>
      </c>
      <c r="J101" s="466">
        <v>0</v>
      </c>
      <c r="K101" s="309">
        <v>0</v>
      </c>
      <c r="L101" s="82">
        <v>0</v>
      </c>
      <c r="M101" s="82">
        <v>0</v>
      </c>
      <c r="N101" s="82">
        <v>0</v>
      </c>
      <c r="O101" s="82">
        <v>0</v>
      </c>
      <c r="P101" s="309">
        <v>0</v>
      </c>
      <c r="Q101" s="309">
        <v>0</v>
      </c>
    </row>
    <row r="102" spans="1:17" ht="29.25" customHeight="1">
      <c r="A102" s="297"/>
      <c r="B102" s="297"/>
      <c r="C102" s="297"/>
      <c r="D102" s="297"/>
      <c r="E102" s="297"/>
      <c r="F102" s="297"/>
      <c r="G102" s="483" t="s">
        <v>188</v>
      </c>
      <c r="H102" s="298"/>
      <c r="I102" s="466"/>
      <c r="J102" s="466"/>
      <c r="K102" s="309"/>
      <c r="L102" s="482">
        <f>+L8+L61+L66</f>
        <v>141386254.22</v>
      </c>
      <c r="M102" s="482">
        <f t="shared" ref="M102:O102" si="30">+M8+M61+M66</f>
        <v>141269442.22</v>
      </c>
      <c r="N102" s="482">
        <f t="shared" si="30"/>
        <v>141269442.22</v>
      </c>
      <c r="O102" s="482">
        <f t="shared" si="30"/>
        <v>141269442.22</v>
      </c>
      <c r="P102" s="309"/>
      <c r="Q102" s="309"/>
    </row>
    <row r="103" spans="1:17" ht="29.25" customHeight="1"/>
  </sheetData>
  <mergeCells count="15">
    <mergeCell ref="A5:A7"/>
    <mergeCell ref="A1:Q1"/>
    <mergeCell ref="A3:Q3"/>
    <mergeCell ref="A4:Q4"/>
    <mergeCell ref="L6:O6"/>
    <mergeCell ref="B5:B7"/>
    <mergeCell ref="E5:E7"/>
    <mergeCell ref="Q6:Q7"/>
    <mergeCell ref="H5:H7"/>
    <mergeCell ref="D5:D7"/>
    <mergeCell ref="F5:F7"/>
    <mergeCell ref="G5:G7"/>
    <mergeCell ref="P6:P7"/>
    <mergeCell ref="K6:K7"/>
    <mergeCell ref="C5:C7"/>
  </mergeCells>
  <phoneticPr fontId="0" type="noConversion"/>
  <printOptions horizontalCentered="1"/>
  <pageMargins left="0.39370078740157483" right="0.39370078740157483" top="1.3779527559055118" bottom="0.47244094488188981" header="0.39370078740157483" footer="0.19685039370078741"/>
  <pageSetup scale="67" fitToHeight="0" orientation="landscape" r:id="rId1"/>
  <headerFooter scaleWithDoc="0">
    <oddHeader>&amp;C&amp;G</oddHeader>
    <oddFooter>&amp;C&amp;G</oddFooter>
  </headerFooter>
  <ignoredErrors>
    <ignoredError sqref="I9:K9 I11:K11 P11:Q11 I10:K10 P10:Q10 P9:Q9" numberStoredAsText="1"/>
  </ignoredErrors>
  <legacyDrawingHF r:id="rId2"/>
</worksheet>
</file>

<file path=xl/worksheets/sheet6.xml><?xml version="1.0" encoding="utf-8"?>
<worksheet xmlns="http://schemas.openxmlformats.org/spreadsheetml/2006/main" xmlns:r="http://schemas.openxmlformats.org/officeDocument/2006/relationships">
  <sheetPr>
    <pageSetUpPr fitToPage="1"/>
  </sheetPr>
  <dimension ref="B1:H19"/>
  <sheetViews>
    <sheetView showGridLines="0" view="pageBreakPreview" zoomScaleNormal="85" zoomScaleSheetLayoutView="100" workbookViewId="0">
      <selection activeCell="I14" sqref="I14"/>
    </sheetView>
  </sheetViews>
  <sheetFormatPr baseColWidth="10" defaultColWidth="11.42578125" defaultRowHeight="13.5"/>
  <cols>
    <col min="1" max="1" width="2.28515625" style="1" customWidth="1"/>
    <col min="2" max="2" width="6.85546875" style="1" customWidth="1"/>
    <col min="3" max="4" width="3.42578125" style="1" customWidth="1"/>
    <col min="5" max="5" width="4.5703125" style="1" customWidth="1"/>
    <col min="6" max="6" width="3.85546875" style="1" customWidth="1"/>
    <col min="7" max="7" width="47" style="1" customWidth="1"/>
    <col min="8" max="8" width="110.42578125" style="1" customWidth="1"/>
    <col min="9" max="9" width="3.140625" style="1" customWidth="1"/>
    <col min="10" max="16384" width="11.42578125" style="1"/>
  </cols>
  <sheetData>
    <row r="1" spans="2:8" ht="35.1" customHeight="1">
      <c r="B1" s="518" t="s">
        <v>79</v>
      </c>
      <c r="C1" s="519"/>
      <c r="D1" s="519"/>
      <c r="E1" s="519"/>
      <c r="F1" s="519"/>
      <c r="G1" s="519"/>
      <c r="H1" s="520"/>
    </row>
    <row r="2" spans="2:8" ht="6" customHeight="1">
      <c r="H2" s="96"/>
    </row>
    <row r="3" spans="2:8" ht="20.100000000000001" customHeight="1">
      <c r="B3" s="521" t="str">
        <f>Caratula!A13</f>
        <v>UNIDAD RESPONSABLE DEL GASTO:  35 C0 01 SECRETARÍA DE DESARROLLO RURAL Y EQUIDAD PARA LAS COMUNIDADES</v>
      </c>
      <c r="C3" s="522"/>
      <c r="D3" s="522"/>
      <c r="E3" s="522"/>
      <c r="F3" s="522"/>
      <c r="G3" s="522"/>
      <c r="H3" s="523"/>
    </row>
    <row r="4" spans="2:8" ht="20.100000000000001" customHeight="1">
      <c r="B4" s="521" t="str">
        <f>Caratula!A24</f>
        <v>PERÍODO: ENERO - SEPTIEMBRE 2018</v>
      </c>
      <c r="C4" s="522"/>
      <c r="D4" s="522"/>
      <c r="E4" s="522"/>
      <c r="F4" s="522"/>
      <c r="G4" s="522"/>
      <c r="H4" s="523"/>
    </row>
    <row r="5" spans="2:8" ht="34.35" customHeight="1">
      <c r="B5" s="516" t="s">
        <v>77</v>
      </c>
      <c r="C5" s="516" t="s">
        <v>44</v>
      </c>
      <c r="D5" s="516" t="s">
        <v>42</v>
      </c>
      <c r="E5" s="516" t="s">
        <v>43</v>
      </c>
      <c r="F5" s="516" t="s">
        <v>12</v>
      </c>
      <c r="G5" s="516" t="s">
        <v>13</v>
      </c>
      <c r="H5" s="516" t="s">
        <v>183</v>
      </c>
    </row>
    <row r="6" spans="2:8" ht="20.85" customHeight="1">
      <c r="B6" s="517"/>
      <c r="C6" s="517"/>
      <c r="D6" s="517"/>
      <c r="E6" s="517"/>
      <c r="F6" s="517"/>
      <c r="G6" s="517"/>
      <c r="H6" s="517"/>
    </row>
    <row r="7" spans="2:8" s="59" customFormat="1" ht="30" customHeight="1">
      <c r="B7" s="378"/>
      <c r="C7" s="378"/>
      <c r="D7" s="378"/>
      <c r="E7" s="378"/>
      <c r="F7" s="378"/>
      <c r="G7" s="379"/>
      <c r="H7" s="49"/>
    </row>
    <row r="8" spans="2:8" s="59" customFormat="1" ht="15" customHeight="1">
      <c r="B8" s="61"/>
      <c r="C8" s="393"/>
      <c r="D8" s="393"/>
      <c r="E8" s="393"/>
      <c r="F8" s="393"/>
      <c r="G8" s="49"/>
      <c r="H8" s="60"/>
    </row>
    <row r="9" spans="2:8" s="59" customFormat="1" ht="15" customHeight="1">
      <c r="B9" s="61"/>
      <c r="C9" s="393"/>
      <c r="D9" s="393"/>
      <c r="E9" s="393"/>
      <c r="F9" s="393"/>
      <c r="G9" s="49"/>
      <c r="H9" s="60"/>
    </row>
    <row r="10" spans="2:8" s="59" customFormat="1" ht="15" customHeight="1">
      <c r="B10" s="61"/>
      <c r="C10" s="393"/>
      <c r="D10" s="393"/>
      <c r="E10" s="393"/>
      <c r="F10" s="393"/>
      <c r="G10" s="61"/>
      <c r="H10" s="61"/>
    </row>
    <row r="11" spans="2:8" s="59" customFormat="1" ht="27" customHeight="1">
      <c r="B11" s="61"/>
      <c r="C11" s="393"/>
      <c r="D11" s="393"/>
      <c r="E11" s="393"/>
      <c r="F11" s="393"/>
      <c r="G11" s="384"/>
      <c r="H11" s="394"/>
    </row>
    <row r="12" spans="2:8" s="59" customFormat="1" ht="15" customHeight="1">
      <c r="B12" s="61"/>
      <c r="C12" s="61"/>
      <c r="D12" s="61"/>
      <c r="E12" s="61"/>
      <c r="F12" s="61"/>
      <c r="G12" s="61"/>
      <c r="H12" s="62"/>
    </row>
    <row r="13" spans="2:8" s="59" customFormat="1" ht="15" customHeight="1">
      <c r="B13" s="61"/>
      <c r="C13" s="61"/>
      <c r="D13" s="61"/>
      <c r="E13" s="61"/>
      <c r="F13" s="61"/>
      <c r="G13" s="61"/>
      <c r="H13" s="62"/>
    </row>
    <row r="14" spans="2:8" s="59" customFormat="1" ht="15" customHeight="1">
      <c r="B14" s="61"/>
      <c r="C14" s="61"/>
      <c r="D14" s="61"/>
      <c r="E14" s="61"/>
      <c r="F14" s="61"/>
      <c r="G14" s="61"/>
      <c r="H14" s="62"/>
    </row>
    <row r="15" spans="2:8" s="59" customFormat="1" ht="15" customHeight="1">
      <c r="B15" s="61"/>
      <c r="C15" s="61"/>
      <c r="D15" s="61"/>
      <c r="E15" s="61"/>
      <c r="F15" s="61"/>
      <c r="G15" s="61"/>
      <c r="H15" s="61"/>
    </row>
    <row r="16" spans="2:8" s="59" customFormat="1" ht="15" customHeight="1">
      <c r="B16" s="378"/>
      <c r="C16" s="380"/>
      <c r="D16" s="380"/>
      <c r="E16" s="380"/>
      <c r="F16" s="380"/>
      <c r="G16" s="381"/>
      <c r="H16" s="382"/>
    </row>
    <row r="17" spans="2:8" s="59" customFormat="1" ht="31.5" customHeight="1">
      <c r="B17" s="378"/>
      <c r="C17" s="378"/>
      <c r="D17" s="380"/>
      <c r="E17" s="380"/>
      <c r="F17" s="380"/>
      <c r="G17" s="381"/>
      <c r="H17" s="382"/>
    </row>
    <row r="18" spans="2:8" s="59" customFormat="1" ht="31.5" customHeight="1">
      <c r="B18" s="378"/>
      <c r="C18" s="378"/>
      <c r="D18" s="378"/>
      <c r="E18" s="380"/>
      <c r="F18" s="378"/>
      <c r="G18" s="379"/>
      <c r="H18" s="383"/>
    </row>
    <row r="19" spans="2:8">
      <c r="B19" s="493"/>
      <c r="C19" s="494"/>
      <c r="D19" s="494"/>
      <c r="E19" s="494"/>
      <c r="F19" s="494"/>
      <c r="G19" s="495"/>
      <c r="H19" s="496"/>
    </row>
  </sheetData>
  <mergeCells count="10">
    <mergeCell ref="B5:B6"/>
    <mergeCell ref="B3:H3"/>
    <mergeCell ref="B4:H4"/>
    <mergeCell ref="B1:H1"/>
    <mergeCell ref="C5:C6"/>
    <mergeCell ref="D5:D6"/>
    <mergeCell ref="E5:E6"/>
    <mergeCell ref="F5:F6"/>
    <mergeCell ref="G5:G6"/>
    <mergeCell ref="H5:H6"/>
  </mergeCells>
  <printOptions horizontalCentered="1"/>
  <pageMargins left="0.39370078740157483" right="0.39370078740157483" top="1.3779527559055118" bottom="0.47244094488188981" header="0.39370078740157483" footer="0.19685039370078741"/>
  <pageSetup scale="72" fitToHeight="0" orientation="landscape" r:id="rId1"/>
  <headerFooter scaleWithDoc="0">
    <oddHeader>&amp;C&amp;G</oddHeader>
    <oddFooter>&amp;C&amp;G</oddFooter>
  </headerFooter>
  <drawing r:id="rId2"/>
  <legacyDrawingHF r:id="rId3"/>
</worksheet>
</file>

<file path=xl/worksheets/sheet7.xml><?xml version="1.0" encoding="utf-8"?>
<worksheet xmlns="http://schemas.openxmlformats.org/spreadsheetml/2006/main" xmlns:r="http://schemas.openxmlformats.org/officeDocument/2006/relationships">
  <sheetPr>
    <pageSetUpPr fitToPage="1"/>
  </sheetPr>
  <dimension ref="A1:U73"/>
  <sheetViews>
    <sheetView showGridLines="0" view="pageBreakPreview" zoomScale="90" zoomScaleNormal="85" zoomScaleSheetLayoutView="90" workbookViewId="0">
      <selection activeCell="J16" sqref="J16"/>
    </sheetView>
  </sheetViews>
  <sheetFormatPr baseColWidth="10" defaultColWidth="11.42578125" defaultRowHeight="29.25" customHeight="1"/>
  <cols>
    <col min="1" max="1" width="3.85546875" style="39" customWidth="1"/>
    <col min="2" max="2" width="4.140625" style="39" customWidth="1"/>
    <col min="3" max="3" width="3.140625" style="39" customWidth="1"/>
    <col min="4" max="4" width="5" style="39" customWidth="1"/>
    <col min="5" max="5" width="7.42578125" style="39" customWidth="1"/>
    <col min="6" max="6" width="29.140625" style="39" customWidth="1"/>
    <col min="7" max="7" width="10.7109375" style="39" customWidth="1"/>
    <col min="8" max="10" width="15.85546875" style="39" customWidth="1"/>
    <col min="11" max="11" width="11.28515625" style="39" customWidth="1"/>
    <col min="12" max="12" width="6.85546875" style="39" customWidth="1"/>
    <col min="13" max="17" width="15.85546875" style="39" customWidth="1"/>
    <col min="18" max="18" width="8.7109375" style="39" customWidth="1"/>
    <col min="19" max="21" width="6.85546875" style="39" customWidth="1"/>
    <col min="22" max="16384" width="11.42578125" style="39"/>
  </cols>
  <sheetData>
    <row r="1" spans="1:21" ht="29.25" customHeight="1">
      <c r="A1" s="538" t="s">
        <v>81</v>
      </c>
      <c r="B1" s="539"/>
      <c r="C1" s="539"/>
      <c r="D1" s="539"/>
      <c r="E1" s="539"/>
      <c r="F1" s="539"/>
      <c r="G1" s="539"/>
      <c r="H1" s="539"/>
      <c r="I1" s="539"/>
      <c r="J1" s="539"/>
      <c r="K1" s="539"/>
      <c r="L1" s="539"/>
      <c r="M1" s="539"/>
      <c r="N1" s="539"/>
      <c r="O1" s="539"/>
      <c r="P1" s="539"/>
      <c r="Q1" s="539"/>
      <c r="R1" s="539"/>
      <c r="S1" s="539"/>
      <c r="T1" s="539"/>
      <c r="U1" s="540"/>
    </row>
    <row r="2" spans="1:21" ht="29.25" customHeight="1">
      <c r="A2" s="541" t="s">
        <v>303</v>
      </c>
      <c r="B2" s="542"/>
      <c r="C2" s="542"/>
      <c r="D2" s="542"/>
      <c r="E2" s="542"/>
      <c r="F2" s="542"/>
      <c r="G2" s="542"/>
      <c r="H2" s="542"/>
      <c r="I2" s="542"/>
      <c r="J2" s="542"/>
      <c r="K2" s="542"/>
      <c r="L2" s="542"/>
      <c r="M2" s="542"/>
      <c r="N2" s="542"/>
      <c r="O2" s="542"/>
      <c r="P2" s="542"/>
      <c r="Q2" s="542"/>
      <c r="R2" s="542"/>
      <c r="S2" s="542"/>
      <c r="T2" s="542"/>
      <c r="U2" s="543"/>
    </row>
    <row r="3" spans="1:21" ht="29.25" customHeight="1">
      <c r="A3" s="241"/>
      <c r="B3" s="125"/>
      <c r="C3" s="125"/>
      <c r="D3" s="125"/>
      <c r="E3" s="125"/>
      <c r="F3" s="125"/>
      <c r="G3" s="125"/>
      <c r="H3" s="125"/>
      <c r="I3" s="125"/>
      <c r="J3" s="125"/>
      <c r="K3" s="125"/>
      <c r="L3" s="125"/>
      <c r="M3" s="125"/>
      <c r="N3" s="125"/>
      <c r="O3" s="125"/>
      <c r="P3" s="125"/>
      <c r="Q3" s="125"/>
      <c r="R3" s="125"/>
      <c r="S3" s="125"/>
      <c r="T3" s="125"/>
      <c r="U3" s="242"/>
    </row>
    <row r="4" spans="1:21" ht="29.25" customHeight="1">
      <c r="A4" s="521" t="str">
        <f>Caratula!A13</f>
        <v>UNIDAD RESPONSABLE DEL GASTO:  35 C0 01 SECRETARÍA DE DESARROLLO RURAL Y EQUIDAD PARA LAS COMUNIDADES</v>
      </c>
      <c r="B4" s="547"/>
      <c r="C4" s="547"/>
      <c r="D4" s="547"/>
      <c r="E4" s="547"/>
      <c r="F4" s="547"/>
      <c r="G4" s="547"/>
      <c r="H4" s="547"/>
      <c r="I4" s="547"/>
      <c r="J4" s="547"/>
      <c r="K4" s="547"/>
      <c r="L4" s="547"/>
      <c r="M4" s="547"/>
      <c r="N4" s="547"/>
      <c r="O4" s="547"/>
      <c r="P4" s="547"/>
      <c r="Q4" s="547"/>
      <c r="R4" s="547"/>
      <c r="S4" s="547"/>
      <c r="T4" s="547"/>
      <c r="U4" s="548"/>
    </row>
    <row r="5" spans="1:21" ht="29.25" customHeight="1">
      <c r="A5" s="549" t="str">
        <f>Caratula!A24</f>
        <v>PERÍODO: ENERO - SEPTIEMBRE 2018</v>
      </c>
      <c r="B5" s="550"/>
      <c r="C5" s="550"/>
      <c r="D5" s="550"/>
      <c r="E5" s="550"/>
      <c r="F5" s="550"/>
      <c r="G5" s="550"/>
      <c r="H5" s="550"/>
      <c r="I5" s="550"/>
      <c r="J5" s="550"/>
      <c r="K5" s="550"/>
      <c r="L5" s="550"/>
      <c r="M5" s="550"/>
      <c r="N5" s="550"/>
      <c r="O5" s="550"/>
      <c r="P5" s="550"/>
      <c r="Q5" s="550"/>
      <c r="R5" s="550"/>
      <c r="S5" s="550"/>
      <c r="T5" s="550"/>
      <c r="U5" s="551"/>
    </row>
    <row r="6" spans="1:21" ht="29.25" customHeight="1">
      <c r="A6" s="552" t="s">
        <v>77</v>
      </c>
      <c r="B6" s="544" t="s">
        <v>44</v>
      </c>
      <c r="C6" s="544" t="s">
        <v>42</v>
      </c>
      <c r="D6" s="544" t="s">
        <v>43</v>
      </c>
      <c r="E6" s="544" t="s">
        <v>12</v>
      </c>
      <c r="F6" s="544" t="s">
        <v>13</v>
      </c>
      <c r="G6" s="544" t="s">
        <v>28</v>
      </c>
      <c r="H6" s="188" t="s">
        <v>15</v>
      </c>
      <c r="I6" s="188"/>
      <c r="J6" s="188"/>
      <c r="K6" s="188"/>
      <c r="L6" s="188"/>
      <c r="M6" s="188"/>
      <c r="N6" s="188"/>
      <c r="O6" s="188"/>
      <c r="P6" s="188"/>
      <c r="Q6" s="188"/>
      <c r="R6" s="188"/>
      <c r="S6" s="188"/>
      <c r="T6" s="188"/>
      <c r="U6" s="189"/>
    </row>
    <row r="7" spans="1:21" ht="29.25" customHeight="1">
      <c r="A7" s="553"/>
      <c r="B7" s="545"/>
      <c r="C7" s="545"/>
      <c r="D7" s="545"/>
      <c r="E7" s="545"/>
      <c r="F7" s="545"/>
      <c r="G7" s="545"/>
      <c r="H7" s="555" t="s">
        <v>14</v>
      </c>
      <c r="I7" s="556"/>
      <c r="J7" s="557"/>
      <c r="K7" s="555" t="s">
        <v>48</v>
      </c>
      <c r="L7" s="557"/>
      <c r="M7" s="555" t="s">
        <v>86</v>
      </c>
      <c r="N7" s="556"/>
      <c r="O7" s="556"/>
      <c r="P7" s="556"/>
      <c r="Q7" s="557"/>
      <c r="R7" s="558" t="s">
        <v>48</v>
      </c>
      <c r="S7" s="559"/>
      <c r="T7" s="559"/>
      <c r="U7" s="560"/>
    </row>
    <row r="8" spans="1:21" ht="29.25" customHeight="1">
      <c r="A8" s="554"/>
      <c r="B8" s="546"/>
      <c r="C8" s="546"/>
      <c r="D8" s="546"/>
      <c r="E8" s="546"/>
      <c r="F8" s="546"/>
      <c r="G8" s="546"/>
      <c r="H8" s="190" t="s">
        <v>115</v>
      </c>
      <c r="I8" s="190" t="s">
        <v>176</v>
      </c>
      <c r="J8" s="190" t="s">
        <v>47</v>
      </c>
      <c r="K8" s="191" t="s">
        <v>49</v>
      </c>
      <c r="L8" s="191" t="s">
        <v>50</v>
      </c>
      <c r="M8" s="190" t="s">
        <v>111</v>
      </c>
      <c r="N8" s="190" t="s">
        <v>210</v>
      </c>
      <c r="O8" s="190" t="s">
        <v>51</v>
      </c>
      <c r="P8" s="190" t="s">
        <v>52</v>
      </c>
      <c r="Q8" s="190" t="s">
        <v>102</v>
      </c>
      <c r="R8" s="191" t="s">
        <v>104</v>
      </c>
      <c r="S8" s="191" t="s">
        <v>105</v>
      </c>
      <c r="T8" s="191" t="s">
        <v>106</v>
      </c>
      <c r="U8" s="191" t="s">
        <v>107</v>
      </c>
    </row>
    <row r="9" spans="1:21" s="103" customFormat="1" ht="29.25" customHeight="1">
      <c r="A9" s="310">
        <v>3</v>
      </c>
      <c r="B9" s="310"/>
      <c r="C9" s="311"/>
      <c r="D9" s="311"/>
      <c r="E9" s="311"/>
      <c r="F9" s="312" t="s">
        <v>264</v>
      </c>
      <c r="G9" s="313"/>
      <c r="H9" s="313"/>
      <c r="I9" s="313"/>
      <c r="J9" s="313"/>
      <c r="K9" s="308"/>
      <c r="L9" s="313"/>
      <c r="M9" s="313"/>
      <c r="N9" s="313"/>
      <c r="O9" s="313"/>
      <c r="P9" s="313"/>
      <c r="Q9" s="313"/>
      <c r="R9" s="308"/>
      <c r="S9" s="308"/>
      <c r="T9" s="308"/>
      <c r="U9" s="308"/>
    </row>
    <row r="10" spans="1:21" s="103" customFormat="1" ht="29.25" customHeight="1">
      <c r="A10" s="314"/>
      <c r="B10" s="313">
        <v>3</v>
      </c>
      <c r="C10" s="313"/>
      <c r="D10" s="313"/>
      <c r="E10" s="313"/>
      <c r="F10" s="312" t="s">
        <v>281</v>
      </c>
      <c r="G10" s="313"/>
      <c r="H10" s="313"/>
      <c r="I10" s="313"/>
      <c r="J10" s="313"/>
      <c r="K10" s="308"/>
      <c r="L10" s="313"/>
      <c r="M10" s="315"/>
      <c r="N10" s="315"/>
      <c r="O10" s="315"/>
      <c r="P10" s="313"/>
      <c r="Q10" s="313"/>
      <c r="R10" s="308"/>
      <c r="S10" s="308"/>
      <c r="T10" s="308"/>
      <c r="U10" s="308"/>
    </row>
    <row r="11" spans="1:21" s="103" customFormat="1" ht="29.25" customHeight="1">
      <c r="A11" s="314"/>
      <c r="B11" s="311"/>
      <c r="C11" s="313">
        <v>2</v>
      </c>
      <c r="D11" s="313"/>
      <c r="E11" s="313"/>
      <c r="F11" s="312" t="s">
        <v>265</v>
      </c>
      <c r="G11" s="311"/>
      <c r="H11" s="311"/>
      <c r="I11" s="106"/>
      <c r="J11" s="106"/>
      <c r="K11" s="316"/>
      <c r="L11" s="107"/>
      <c r="M11" s="107"/>
      <c r="N11" s="108"/>
      <c r="O11" s="108"/>
      <c r="P11" s="108"/>
      <c r="Q11" s="108"/>
      <c r="R11" s="309"/>
      <c r="S11" s="309"/>
      <c r="T11" s="309"/>
      <c r="U11" s="309"/>
    </row>
    <row r="12" spans="1:21" s="103" customFormat="1" ht="29.25" customHeight="1">
      <c r="A12" s="314"/>
      <c r="B12" s="311"/>
      <c r="C12" s="311"/>
      <c r="D12" s="313">
        <v>1</v>
      </c>
      <c r="E12" s="313"/>
      <c r="F12" s="312" t="s">
        <v>266</v>
      </c>
      <c r="G12" s="317"/>
      <c r="H12" s="317"/>
      <c r="I12" s="318"/>
      <c r="J12" s="318"/>
      <c r="K12" s="319"/>
      <c r="L12" s="320"/>
      <c r="M12" s="321"/>
      <c r="N12" s="110"/>
      <c r="O12" s="111"/>
      <c r="P12" s="112"/>
      <c r="Q12" s="112"/>
      <c r="R12" s="309"/>
      <c r="S12" s="309"/>
      <c r="T12" s="309"/>
      <c r="U12" s="309"/>
    </row>
    <row r="13" spans="1:21" s="103" customFormat="1" ht="29.25" customHeight="1">
      <c r="A13" s="105"/>
      <c r="B13" s="105"/>
      <c r="C13" s="105"/>
      <c r="D13" s="105"/>
      <c r="E13" s="313">
        <v>360</v>
      </c>
      <c r="F13" s="322" t="s">
        <v>289</v>
      </c>
      <c r="G13" s="47" t="s">
        <v>290</v>
      </c>
      <c r="H13" s="323">
        <v>300</v>
      </c>
      <c r="I13" s="323">
        <v>300</v>
      </c>
      <c r="J13" s="323">
        <v>0</v>
      </c>
      <c r="K13" s="325">
        <f>+J13/H13</f>
        <v>0</v>
      </c>
      <c r="L13" s="325">
        <v>0</v>
      </c>
      <c r="M13" s="326">
        <v>24000000</v>
      </c>
      <c r="N13" s="326">
        <v>24000000</v>
      </c>
      <c r="O13" s="327">
        <v>0</v>
      </c>
      <c r="P13" s="327">
        <v>0</v>
      </c>
      <c r="Q13" s="327">
        <v>0</v>
      </c>
      <c r="R13" s="308">
        <v>0</v>
      </c>
      <c r="S13" s="308">
        <v>0</v>
      </c>
      <c r="T13" s="308">
        <v>0</v>
      </c>
      <c r="U13" s="308">
        <v>0</v>
      </c>
    </row>
    <row r="14" spans="1:21" s="103" customFormat="1" ht="29.25" customHeight="1">
      <c r="A14" s="105"/>
      <c r="B14" s="105"/>
      <c r="C14" s="105"/>
      <c r="D14" s="105"/>
      <c r="E14" s="105"/>
      <c r="F14" s="101" t="s">
        <v>103</v>
      </c>
      <c r="G14" s="105"/>
      <c r="H14" s="105"/>
      <c r="I14" s="107"/>
      <c r="J14" s="107"/>
      <c r="K14" s="107"/>
      <c r="L14" s="107"/>
      <c r="M14" s="470">
        <f>+M13</f>
        <v>24000000</v>
      </c>
      <c r="N14" s="470">
        <f t="shared" ref="N14:Q14" si="0">+N13</f>
        <v>24000000</v>
      </c>
      <c r="O14" s="470">
        <f t="shared" si="0"/>
        <v>0</v>
      </c>
      <c r="P14" s="470">
        <f t="shared" si="0"/>
        <v>0</v>
      </c>
      <c r="Q14" s="470">
        <f t="shared" si="0"/>
        <v>0</v>
      </c>
      <c r="R14" s="108"/>
      <c r="S14" s="108"/>
      <c r="T14" s="105"/>
      <c r="U14" s="109"/>
    </row>
    <row r="15" spans="1:21" s="103" customFormat="1" ht="29.25" customHeight="1">
      <c r="A15" s="113"/>
      <c r="B15" s="113"/>
      <c r="C15" s="113"/>
      <c r="D15" s="113"/>
      <c r="E15" s="113"/>
      <c r="F15" s="113"/>
      <c r="G15" s="113"/>
      <c r="H15" s="113"/>
      <c r="I15" s="114"/>
      <c r="J15" s="114"/>
      <c r="K15" s="114"/>
      <c r="L15" s="114"/>
      <c r="M15" s="114"/>
      <c r="N15" s="115"/>
      <c r="O15" s="115"/>
      <c r="P15" s="115"/>
      <c r="Q15" s="115"/>
      <c r="R15" s="115"/>
      <c r="S15" s="115"/>
      <c r="T15" s="113"/>
      <c r="U15" s="116"/>
    </row>
    <row r="16" spans="1:21" ht="29.25" customHeight="1">
      <c r="A16" s="40"/>
      <c r="B16" s="95"/>
      <c r="C16" s="40"/>
      <c r="D16" s="40"/>
      <c r="F16" s="40"/>
    </row>
    <row r="17" spans="1:21" ht="29.25" customHeight="1">
      <c r="B17" s="41"/>
      <c r="C17" s="42"/>
      <c r="D17" s="42"/>
      <c r="N17" s="43"/>
      <c r="O17" s="43"/>
    </row>
    <row r="18" spans="1:21" ht="29.25" customHeight="1">
      <c r="A18" s="538" t="s">
        <v>81</v>
      </c>
      <c r="B18" s="539"/>
      <c r="C18" s="539"/>
      <c r="D18" s="539"/>
      <c r="E18" s="539"/>
      <c r="F18" s="539"/>
      <c r="G18" s="539"/>
      <c r="H18" s="539"/>
      <c r="I18" s="539"/>
      <c r="J18" s="539"/>
      <c r="K18" s="539"/>
      <c r="L18" s="539"/>
      <c r="M18" s="539"/>
      <c r="N18" s="539"/>
      <c r="O18" s="539"/>
      <c r="P18" s="539"/>
      <c r="Q18" s="539"/>
      <c r="R18" s="539"/>
      <c r="S18" s="539"/>
      <c r="T18" s="539"/>
      <c r="U18" s="540"/>
    </row>
    <row r="19" spans="1:21" ht="29.25" customHeight="1">
      <c r="A19" s="541" t="s">
        <v>304</v>
      </c>
      <c r="B19" s="542"/>
      <c r="C19" s="542"/>
      <c r="D19" s="542"/>
      <c r="E19" s="542"/>
      <c r="F19" s="542"/>
      <c r="G19" s="542"/>
      <c r="H19" s="542"/>
      <c r="I19" s="542"/>
      <c r="J19" s="542"/>
      <c r="K19" s="542"/>
      <c r="L19" s="542"/>
      <c r="M19" s="542"/>
      <c r="N19" s="542"/>
      <c r="O19" s="542"/>
      <c r="P19" s="542"/>
      <c r="Q19" s="542"/>
      <c r="R19" s="542"/>
      <c r="S19" s="542"/>
      <c r="T19" s="542"/>
      <c r="U19" s="543"/>
    </row>
    <row r="20" spans="1:21" ht="29.25" customHeight="1">
      <c r="A20" s="241"/>
      <c r="B20" s="125"/>
      <c r="C20" s="125"/>
      <c r="D20" s="125"/>
      <c r="E20" s="125"/>
      <c r="F20" s="125"/>
      <c r="G20" s="125"/>
      <c r="H20" s="125"/>
      <c r="I20" s="125"/>
      <c r="J20" s="125"/>
      <c r="K20" s="125"/>
      <c r="L20" s="125"/>
      <c r="M20" s="125"/>
      <c r="N20" s="125"/>
      <c r="O20" s="125"/>
      <c r="P20" s="125"/>
      <c r="Q20" s="125"/>
      <c r="R20" s="125"/>
      <c r="S20" s="125"/>
      <c r="T20" s="125"/>
      <c r="U20" s="242"/>
    </row>
    <row r="21" spans="1:21" ht="29.25" customHeight="1">
      <c r="A21" s="521" t="str">
        <f>+A4</f>
        <v>UNIDAD RESPONSABLE DEL GASTO:  35 C0 01 SECRETARÍA DE DESARROLLO RURAL Y EQUIDAD PARA LAS COMUNIDADES</v>
      </c>
      <c r="B21" s="547"/>
      <c r="C21" s="547"/>
      <c r="D21" s="547"/>
      <c r="E21" s="547"/>
      <c r="F21" s="547"/>
      <c r="G21" s="547"/>
      <c r="H21" s="547"/>
      <c r="I21" s="547"/>
      <c r="J21" s="547"/>
      <c r="K21" s="547"/>
      <c r="L21" s="547"/>
      <c r="M21" s="547"/>
      <c r="N21" s="547"/>
      <c r="O21" s="547"/>
      <c r="P21" s="547"/>
      <c r="Q21" s="547"/>
      <c r="R21" s="547"/>
      <c r="S21" s="547"/>
      <c r="T21" s="547"/>
      <c r="U21" s="548"/>
    </row>
    <row r="22" spans="1:21" ht="29.25" customHeight="1">
      <c r="A22" s="549" t="str">
        <f>+A5</f>
        <v>PERÍODO: ENERO - SEPTIEMBRE 2018</v>
      </c>
      <c r="B22" s="550"/>
      <c r="C22" s="550"/>
      <c r="D22" s="550"/>
      <c r="E22" s="550"/>
      <c r="F22" s="550"/>
      <c r="G22" s="550"/>
      <c r="H22" s="550"/>
      <c r="I22" s="550"/>
      <c r="J22" s="550"/>
      <c r="K22" s="550"/>
      <c r="L22" s="550"/>
      <c r="M22" s="550"/>
      <c r="N22" s="550"/>
      <c r="O22" s="550"/>
      <c r="P22" s="550"/>
      <c r="Q22" s="550"/>
      <c r="R22" s="550"/>
      <c r="S22" s="550"/>
      <c r="T22" s="550"/>
      <c r="U22" s="551"/>
    </row>
    <row r="23" spans="1:21" ht="29.25" customHeight="1">
      <c r="A23" s="552" t="s">
        <v>77</v>
      </c>
      <c r="B23" s="544" t="s">
        <v>44</v>
      </c>
      <c r="C23" s="544" t="s">
        <v>42</v>
      </c>
      <c r="D23" s="544" t="s">
        <v>43</v>
      </c>
      <c r="E23" s="544" t="s">
        <v>12</v>
      </c>
      <c r="F23" s="544" t="s">
        <v>13</v>
      </c>
      <c r="G23" s="544" t="s">
        <v>28</v>
      </c>
      <c r="H23" s="188" t="s">
        <v>15</v>
      </c>
      <c r="I23" s="188"/>
      <c r="J23" s="188"/>
      <c r="K23" s="188"/>
      <c r="L23" s="188"/>
      <c r="M23" s="188"/>
      <c r="N23" s="188"/>
      <c r="O23" s="188"/>
      <c r="P23" s="188"/>
      <c r="Q23" s="188"/>
      <c r="R23" s="188"/>
      <c r="S23" s="188"/>
      <c r="T23" s="188"/>
      <c r="U23" s="189"/>
    </row>
    <row r="24" spans="1:21" ht="29.25" customHeight="1">
      <c r="A24" s="553"/>
      <c r="B24" s="545"/>
      <c r="C24" s="545"/>
      <c r="D24" s="545"/>
      <c r="E24" s="545"/>
      <c r="F24" s="545"/>
      <c r="G24" s="545"/>
      <c r="H24" s="555" t="s">
        <v>14</v>
      </c>
      <c r="I24" s="556"/>
      <c r="J24" s="557"/>
      <c r="K24" s="555" t="s">
        <v>48</v>
      </c>
      <c r="L24" s="557"/>
      <c r="M24" s="555" t="s">
        <v>86</v>
      </c>
      <c r="N24" s="556"/>
      <c r="O24" s="556"/>
      <c r="P24" s="556"/>
      <c r="Q24" s="557"/>
      <c r="R24" s="555" t="s">
        <v>48</v>
      </c>
      <c r="S24" s="556"/>
      <c r="T24" s="556"/>
      <c r="U24" s="557"/>
    </row>
    <row r="25" spans="1:21" ht="29.25" customHeight="1">
      <c r="A25" s="554"/>
      <c r="B25" s="546"/>
      <c r="C25" s="546"/>
      <c r="D25" s="546"/>
      <c r="E25" s="546"/>
      <c r="F25" s="546"/>
      <c r="G25" s="546"/>
      <c r="H25" s="190" t="s">
        <v>115</v>
      </c>
      <c r="I25" s="190" t="s">
        <v>176</v>
      </c>
      <c r="J25" s="190" t="s">
        <v>47</v>
      </c>
      <c r="K25" s="191" t="s">
        <v>49</v>
      </c>
      <c r="L25" s="191" t="s">
        <v>50</v>
      </c>
      <c r="M25" s="190" t="s">
        <v>111</v>
      </c>
      <c r="N25" s="190" t="s">
        <v>210</v>
      </c>
      <c r="O25" s="190" t="s">
        <v>51</v>
      </c>
      <c r="P25" s="190" t="s">
        <v>52</v>
      </c>
      <c r="Q25" s="190" t="s">
        <v>102</v>
      </c>
      <c r="R25" s="191" t="s">
        <v>104</v>
      </c>
      <c r="S25" s="191" t="s">
        <v>105</v>
      </c>
      <c r="T25" s="191" t="s">
        <v>106</v>
      </c>
      <c r="U25" s="191" t="s">
        <v>107</v>
      </c>
    </row>
    <row r="26" spans="1:21" ht="29.25" customHeight="1">
      <c r="A26" s="310">
        <v>1</v>
      </c>
      <c r="B26" s="310"/>
      <c r="C26" s="311"/>
      <c r="D26" s="311"/>
      <c r="E26" s="311"/>
      <c r="F26" s="312" t="s">
        <v>223</v>
      </c>
      <c r="G26" s="313"/>
      <c r="H26" s="313"/>
      <c r="I26" s="313"/>
      <c r="J26" s="313"/>
      <c r="K26" s="308"/>
      <c r="L26" s="313"/>
      <c r="M26" s="313"/>
      <c r="N26" s="313"/>
      <c r="O26" s="313"/>
      <c r="P26" s="313"/>
      <c r="Q26" s="313"/>
      <c r="R26" s="308"/>
      <c r="S26" s="308"/>
      <c r="T26" s="308"/>
      <c r="U26" s="308"/>
    </row>
    <row r="27" spans="1:21" ht="29.25" customHeight="1">
      <c r="A27" s="314"/>
      <c r="B27" s="313">
        <v>2</v>
      </c>
      <c r="C27" s="313"/>
      <c r="D27" s="313"/>
      <c r="E27" s="313"/>
      <c r="F27" s="312" t="s">
        <v>235</v>
      </c>
      <c r="G27" s="313"/>
      <c r="H27" s="313"/>
      <c r="I27" s="313"/>
      <c r="J27" s="313"/>
      <c r="K27" s="308"/>
      <c r="L27" s="313"/>
      <c r="M27" s="315"/>
      <c r="N27" s="315"/>
      <c r="O27" s="315"/>
      <c r="P27" s="313"/>
      <c r="Q27" s="313"/>
      <c r="R27" s="308"/>
      <c r="S27" s="308"/>
      <c r="T27" s="308"/>
      <c r="U27" s="308"/>
    </row>
    <row r="28" spans="1:21" ht="29.25" customHeight="1">
      <c r="A28" s="314"/>
      <c r="B28" s="311"/>
      <c r="C28" s="313">
        <v>6</v>
      </c>
      <c r="D28" s="313"/>
      <c r="E28" s="313"/>
      <c r="F28" s="312" t="s">
        <v>236</v>
      </c>
      <c r="G28" s="311"/>
      <c r="H28" s="311"/>
      <c r="I28" s="106"/>
      <c r="J28" s="106"/>
      <c r="K28" s="316"/>
      <c r="L28" s="107"/>
      <c r="M28" s="107"/>
      <c r="N28" s="108"/>
      <c r="O28" s="108"/>
      <c r="P28" s="108"/>
      <c r="Q28" s="108"/>
      <c r="R28" s="309"/>
      <c r="S28" s="309"/>
      <c r="T28" s="309"/>
      <c r="U28" s="309"/>
    </row>
    <row r="29" spans="1:21" ht="29.25" customHeight="1">
      <c r="A29" s="314"/>
      <c r="B29" s="311"/>
      <c r="C29" s="311"/>
      <c r="D29" s="313">
        <v>8</v>
      </c>
      <c r="E29" s="313"/>
      <c r="F29" s="312" t="s">
        <v>250</v>
      </c>
      <c r="G29" s="317"/>
      <c r="H29" s="317"/>
      <c r="I29" s="318"/>
      <c r="J29" s="318"/>
      <c r="K29" s="319"/>
      <c r="L29" s="320"/>
      <c r="M29" s="321"/>
      <c r="N29" s="110"/>
      <c r="O29" s="111"/>
      <c r="P29" s="112"/>
      <c r="Q29" s="112"/>
      <c r="R29" s="309"/>
      <c r="S29" s="309"/>
      <c r="T29" s="309"/>
      <c r="U29" s="309"/>
    </row>
    <row r="30" spans="1:21" ht="29.25" customHeight="1">
      <c r="A30" s="314"/>
      <c r="B30" s="314"/>
      <c r="C30" s="314"/>
      <c r="D30" s="311"/>
      <c r="E30" s="313">
        <v>498</v>
      </c>
      <c r="F30" s="330" t="s">
        <v>259</v>
      </c>
      <c r="G30" s="328" t="s">
        <v>228</v>
      </c>
      <c r="H30" s="324">
        <v>0</v>
      </c>
      <c r="I30" s="324">
        <v>121</v>
      </c>
      <c r="J30" s="324">
        <v>121</v>
      </c>
      <c r="K30" s="325">
        <v>0</v>
      </c>
      <c r="L30" s="325">
        <f>+J30/I30</f>
        <v>1</v>
      </c>
      <c r="M30" s="326">
        <v>0</v>
      </c>
      <c r="N30" s="334">
        <v>13019916.050000001</v>
      </c>
      <c r="O30" s="334">
        <v>3720000</v>
      </c>
      <c r="P30" s="334">
        <v>3720000</v>
      </c>
      <c r="Q30" s="334">
        <v>3720000</v>
      </c>
      <c r="R30" s="335">
        <v>0</v>
      </c>
      <c r="S30" s="308">
        <f>+O30/N30</f>
        <v>0.28571612794692325</v>
      </c>
      <c r="T30" s="335">
        <v>0</v>
      </c>
      <c r="U30" s="308">
        <f>+P30/N30</f>
        <v>0.28571612794692325</v>
      </c>
    </row>
    <row r="31" spans="1:21" ht="29.25" customHeight="1">
      <c r="A31" s="105"/>
      <c r="B31" s="105"/>
      <c r="C31" s="105"/>
      <c r="D31" s="105"/>
      <c r="E31" s="101"/>
      <c r="F31" s="102"/>
      <c r="G31" s="102"/>
      <c r="H31" s="102"/>
      <c r="I31" s="102"/>
      <c r="J31" s="102"/>
      <c r="K31" s="104"/>
      <c r="L31" s="104"/>
      <c r="M31" s="104"/>
      <c r="N31" s="102"/>
      <c r="O31" s="102"/>
      <c r="P31" s="102"/>
      <c r="Q31" s="102"/>
      <c r="R31" s="102"/>
      <c r="S31" s="102"/>
      <c r="T31" s="102"/>
      <c r="U31" s="102"/>
    </row>
    <row r="32" spans="1:21" ht="29.25" customHeight="1">
      <c r="A32" s="105"/>
      <c r="B32" s="105"/>
      <c r="C32" s="105"/>
      <c r="D32" s="105"/>
      <c r="E32" s="105"/>
      <c r="F32" s="105"/>
      <c r="G32" s="105"/>
      <c r="H32" s="105"/>
      <c r="I32" s="107"/>
      <c r="J32" s="107"/>
      <c r="K32" s="107"/>
      <c r="L32" s="107"/>
      <c r="M32" s="107"/>
      <c r="N32" s="108"/>
      <c r="O32" s="108"/>
      <c r="P32" s="108"/>
      <c r="Q32" s="108"/>
      <c r="R32" s="108"/>
      <c r="S32" s="108"/>
      <c r="T32" s="105"/>
      <c r="U32" s="109"/>
    </row>
    <row r="33" spans="1:21" ht="29.25" customHeight="1">
      <c r="A33" s="105"/>
      <c r="B33" s="105"/>
      <c r="C33" s="105"/>
      <c r="D33" s="105"/>
      <c r="E33" s="105"/>
      <c r="F33" s="101"/>
      <c r="G33" s="105"/>
      <c r="H33" s="105"/>
      <c r="I33" s="107"/>
      <c r="J33" s="107"/>
      <c r="K33" s="107"/>
      <c r="L33" s="107"/>
      <c r="M33" s="107"/>
      <c r="N33" s="108"/>
      <c r="O33" s="108"/>
      <c r="P33" s="108"/>
      <c r="Q33" s="108"/>
      <c r="R33" s="108"/>
      <c r="S33" s="108"/>
      <c r="T33" s="105"/>
      <c r="U33" s="109"/>
    </row>
    <row r="34" spans="1:21" ht="29.25" customHeight="1">
      <c r="A34" s="105"/>
      <c r="B34" s="105"/>
      <c r="C34" s="105"/>
      <c r="D34" s="105"/>
      <c r="E34" s="105"/>
      <c r="F34" s="105"/>
      <c r="G34" s="105"/>
      <c r="H34" s="105"/>
      <c r="I34" s="107"/>
      <c r="J34" s="107"/>
      <c r="K34" s="107"/>
      <c r="L34" s="107"/>
      <c r="M34" s="107"/>
      <c r="N34" s="108"/>
      <c r="O34" s="108"/>
      <c r="P34" s="108"/>
      <c r="Q34" s="108"/>
      <c r="R34" s="108"/>
      <c r="S34" s="108"/>
      <c r="T34" s="105"/>
      <c r="U34" s="109"/>
    </row>
    <row r="35" spans="1:21" ht="29.25" customHeight="1">
      <c r="A35" s="105"/>
      <c r="B35" s="105"/>
      <c r="C35" s="105"/>
      <c r="D35" s="105"/>
      <c r="E35" s="105"/>
      <c r="F35" s="101" t="s">
        <v>103</v>
      </c>
      <c r="G35" s="105"/>
      <c r="H35" s="105"/>
      <c r="I35" s="107"/>
      <c r="J35" s="107"/>
      <c r="K35" s="107"/>
      <c r="L35" s="107"/>
      <c r="M35" s="329">
        <f>+M30</f>
        <v>0</v>
      </c>
      <c r="N35" s="329">
        <f t="shared" ref="N35:Q35" si="1">+N30</f>
        <v>13019916.050000001</v>
      </c>
      <c r="O35" s="329">
        <f t="shared" si="1"/>
        <v>3720000</v>
      </c>
      <c r="P35" s="329">
        <f t="shared" si="1"/>
        <v>3720000</v>
      </c>
      <c r="Q35" s="329">
        <f t="shared" si="1"/>
        <v>3720000</v>
      </c>
      <c r="R35" s="108"/>
      <c r="S35" s="108"/>
      <c r="T35" s="105"/>
      <c r="U35" s="109"/>
    </row>
    <row r="36" spans="1:21" ht="29.25" customHeight="1">
      <c r="A36" s="113"/>
      <c r="B36" s="113"/>
      <c r="C36" s="113"/>
      <c r="D36" s="113"/>
      <c r="E36" s="113"/>
      <c r="F36" s="113"/>
      <c r="G36" s="113"/>
      <c r="H36" s="113"/>
      <c r="I36" s="114"/>
      <c r="J36" s="114"/>
      <c r="K36" s="114"/>
      <c r="L36" s="114"/>
      <c r="M36" s="114"/>
      <c r="N36" s="115"/>
      <c r="O36" s="115"/>
      <c r="P36" s="115"/>
      <c r="Q36" s="115"/>
      <c r="R36" s="115"/>
      <c r="S36" s="115"/>
      <c r="T36" s="113"/>
      <c r="U36" s="116"/>
    </row>
    <row r="39" spans="1:21" ht="29.25" customHeight="1">
      <c r="A39" s="538" t="s">
        <v>81</v>
      </c>
      <c r="B39" s="539"/>
      <c r="C39" s="539"/>
      <c r="D39" s="539"/>
      <c r="E39" s="539"/>
      <c r="F39" s="539"/>
      <c r="G39" s="539"/>
      <c r="H39" s="539"/>
      <c r="I39" s="539"/>
      <c r="J39" s="539"/>
      <c r="K39" s="539"/>
      <c r="L39" s="539"/>
      <c r="M39" s="539"/>
      <c r="N39" s="539"/>
      <c r="O39" s="539"/>
      <c r="P39" s="539"/>
      <c r="Q39" s="539"/>
      <c r="R39" s="539"/>
      <c r="S39" s="539"/>
      <c r="T39" s="539"/>
      <c r="U39" s="540"/>
    </row>
    <row r="40" spans="1:21" ht="29.25" customHeight="1">
      <c r="A40" s="541" t="s">
        <v>305</v>
      </c>
      <c r="B40" s="542"/>
      <c r="C40" s="542"/>
      <c r="D40" s="542"/>
      <c r="E40" s="542"/>
      <c r="F40" s="542"/>
      <c r="G40" s="542"/>
      <c r="H40" s="542"/>
      <c r="I40" s="542"/>
      <c r="J40" s="542"/>
      <c r="K40" s="542"/>
      <c r="L40" s="542"/>
      <c r="M40" s="542"/>
      <c r="N40" s="542"/>
      <c r="O40" s="542"/>
      <c r="P40" s="542"/>
      <c r="Q40" s="542"/>
      <c r="R40" s="542"/>
      <c r="S40" s="542"/>
      <c r="T40" s="542"/>
      <c r="U40" s="543"/>
    </row>
    <row r="41" spans="1:21" ht="29.25" customHeight="1">
      <c r="A41" s="241"/>
      <c r="B41" s="125"/>
      <c r="C41" s="125"/>
      <c r="D41" s="125"/>
      <c r="E41" s="125"/>
      <c r="F41" s="125"/>
      <c r="G41" s="125"/>
      <c r="H41" s="125"/>
      <c r="I41" s="125"/>
      <c r="J41" s="125"/>
      <c r="K41" s="125"/>
      <c r="L41" s="125"/>
      <c r="M41" s="125"/>
      <c r="N41" s="125"/>
      <c r="O41" s="125"/>
      <c r="P41" s="125"/>
      <c r="Q41" s="125"/>
      <c r="R41" s="125"/>
      <c r="S41" s="125"/>
      <c r="T41" s="125"/>
      <c r="U41" s="242"/>
    </row>
    <row r="42" spans="1:21" ht="29.25" customHeight="1">
      <c r="A42" s="521" t="str">
        <f>+A21</f>
        <v>UNIDAD RESPONSABLE DEL GASTO:  35 C0 01 SECRETARÍA DE DESARROLLO RURAL Y EQUIDAD PARA LAS COMUNIDADES</v>
      </c>
      <c r="B42" s="547"/>
      <c r="C42" s="547"/>
      <c r="D42" s="547"/>
      <c r="E42" s="547"/>
      <c r="F42" s="547"/>
      <c r="G42" s="547"/>
      <c r="H42" s="547"/>
      <c r="I42" s="547"/>
      <c r="J42" s="547"/>
      <c r="K42" s="547"/>
      <c r="L42" s="547"/>
      <c r="M42" s="547"/>
      <c r="N42" s="547"/>
      <c r="O42" s="547"/>
      <c r="P42" s="547"/>
      <c r="Q42" s="547"/>
      <c r="R42" s="547"/>
      <c r="S42" s="547"/>
      <c r="T42" s="547"/>
      <c r="U42" s="548"/>
    </row>
    <row r="43" spans="1:21" ht="29.25" customHeight="1">
      <c r="A43" s="549" t="str">
        <f>+A22</f>
        <v>PERÍODO: ENERO - SEPTIEMBRE 2018</v>
      </c>
      <c r="B43" s="550"/>
      <c r="C43" s="550"/>
      <c r="D43" s="550"/>
      <c r="E43" s="550"/>
      <c r="F43" s="550"/>
      <c r="G43" s="550"/>
      <c r="H43" s="550"/>
      <c r="I43" s="550"/>
      <c r="J43" s="550"/>
      <c r="K43" s="550"/>
      <c r="L43" s="550"/>
      <c r="M43" s="550"/>
      <c r="N43" s="550"/>
      <c r="O43" s="550"/>
      <c r="P43" s="550"/>
      <c r="Q43" s="550"/>
      <c r="R43" s="550"/>
      <c r="S43" s="550"/>
      <c r="T43" s="550"/>
      <c r="U43" s="551"/>
    </row>
    <row r="44" spans="1:21" ht="29.25" customHeight="1">
      <c r="A44" s="552" t="s">
        <v>77</v>
      </c>
      <c r="B44" s="544" t="s">
        <v>44</v>
      </c>
      <c r="C44" s="544" t="s">
        <v>42</v>
      </c>
      <c r="D44" s="544" t="s">
        <v>43</v>
      </c>
      <c r="E44" s="544" t="s">
        <v>12</v>
      </c>
      <c r="F44" s="544" t="s">
        <v>13</v>
      </c>
      <c r="G44" s="544" t="s">
        <v>28</v>
      </c>
      <c r="H44" s="188" t="s">
        <v>15</v>
      </c>
      <c r="I44" s="188"/>
      <c r="J44" s="188"/>
      <c r="K44" s="188"/>
      <c r="L44" s="188"/>
      <c r="M44" s="188"/>
      <c r="N44" s="188"/>
      <c r="O44" s="188"/>
      <c r="P44" s="188"/>
      <c r="Q44" s="188"/>
      <c r="R44" s="188"/>
      <c r="S44" s="188"/>
      <c r="T44" s="188"/>
      <c r="U44" s="189"/>
    </row>
    <row r="45" spans="1:21" ht="29.25" customHeight="1">
      <c r="A45" s="553"/>
      <c r="B45" s="545"/>
      <c r="C45" s="545"/>
      <c r="D45" s="545"/>
      <c r="E45" s="545"/>
      <c r="F45" s="545"/>
      <c r="G45" s="545"/>
      <c r="H45" s="555" t="s">
        <v>14</v>
      </c>
      <c r="I45" s="556"/>
      <c r="J45" s="557"/>
      <c r="K45" s="555" t="s">
        <v>48</v>
      </c>
      <c r="L45" s="557"/>
      <c r="M45" s="555" t="s">
        <v>86</v>
      </c>
      <c r="N45" s="556"/>
      <c r="O45" s="556"/>
      <c r="P45" s="556"/>
      <c r="Q45" s="557"/>
      <c r="R45" s="555" t="s">
        <v>48</v>
      </c>
      <c r="S45" s="556"/>
      <c r="T45" s="556"/>
      <c r="U45" s="557"/>
    </row>
    <row r="46" spans="1:21" ht="29.25" customHeight="1">
      <c r="A46" s="554"/>
      <c r="B46" s="546"/>
      <c r="C46" s="546"/>
      <c r="D46" s="546"/>
      <c r="E46" s="546"/>
      <c r="F46" s="546"/>
      <c r="G46" s="546"/>
      <c r="H46" s="190" t="s">
        <v>115</v>
      </c>
      <c r="I46" s="190" t="s">
        <v>176</v>
      </c>
      <c r="J46" s="190" t="s">
        <v>47</v>
      </c>
      <c r="K46" s="191" t="s">
        <v>49</v>
      </c>
      <c r="L46" s="191" t="s">
        <v>50</v>
      </c>
      <c r="M46" s="190" t="s">
        <v>111</v>
      </c>
      <c r="N46" s="190" t="s">
        <v>210</v>
      </c>
      <c r="O46" s="190" t="s">
        <v>51</v>
      </c>
      <c r="P46" s="190" t="s">
        <v>52</v>
      </c>
      <c r="Q46" s="190" t="s">
        <v>102</v>
      </c>
      <c r="R46" s="191" t="s">
        <v>104</v>
      </c>
      <c r="S46" s="191" t="s">
        <v>105</v>
      </c>
      <c r="T46" s="191" t="s">
        <v>106</v>
      </c>
      <c r="U46" s="191" t="s">
        <v>107</v>
      </c>
    </row>
    <row r="47" spans="1:21" ht="29.25" customHeight="1">
      <c r="A47" s="310">
        <v>1</v>
      </c>
      <c r="B47" s="310"/>
      <c r="C47" s="311"/>
      <c r="D47" s="311"/>
      <c r="E47" s="311"/>
      <c r="F47" s="312" t="s">
        <v>223</v>
      </c>
      <c r="G47" s="313"/>
      <c r="H47" s="313"/>
      <c r="I47" s="313"/>
      <c r="J47" s="313"/>
      <c r="K47" s="308"/>
      <c r="L47" s="313"/>
      <c r="M47" s="313"/>
      <c r="N47" s="313"/>
      <c r="O47" s="313"/>
      <c r="P47" s="313"/>
      <c r="Q47" s="313"/>
      <c r="R47" s="308"/>
      <c r="S47" s="308"/>
      <c r="T47" s="308"/>
      <c r="U47" s="308"/>
    </row>
    <row r="48" spans="1:21" ht="29.25" customHeight="1">
      <c r="A48" s="311"/>
      <c r="B48" s="299">
        <v>1</v>
      </c>
      <c r="C48" s="299"/>
      <c r="D48" s="299"/>
      <c r="E48" s="299"/>
      <c r="F48" s="312" t="s">
        <v>224</v>
      </c>
      <c r="G48" s="286"/>
      <c r="I48" s="313"/>
      <c r="J48" s="313"/>
      <c r="K48" s="308"/>
      <c r="L48" s="313"/>
      <c r="M48" s="315"/>
      <c r="N48" s="315"/>
      <c r="O48" s="315"/>
      <c r="P48" s="313"/>
      <c r="Q48" s="313"/>
      <c r="R48" s="308"/>
      <c r="S48" s="308"/>
      <c r="T48" s="308"/>
      <c r="U48" s="308"/>
    </row>
    <row r="49" spans="1:21" ht="29.25" customHeight="1">
      <c r="A49" s="311"/>
      <c r="B49" s="299"/>
      <c r="C49" s="299">
        <v>2</v>
      </c>
      <c r="D49" s="299"/>
      <c r="E49" s="299"/>
      <c r="F49" s="312" t="s">
        <v>225</v>
      </c>
      <c r="G49" s="61"/>
      <c r="I49" s="106"/>
      <c r="J49" s="106"/>
      <c r="K49" s="316"/>
      <c r="L49" s="107"/>
      <c r="M49" s="107"/>
      <c r="N49" s="108"/>
      <c r="O49" s="108"/>
      <c r="P49" s="108"/>
      <c r="Q49" s="108"/>
      <c r="R49" s="309"/>
      <c r="S49" s="309"/>
      <c r="T49" s="309"/>
      <c r="U49" s="309"/>
    </row>
    <row r="50" spans="1:21" ht="29.25" customHeight="1">
      <c r="A50" s="311"/>
      <c r="B50" s="299"/>
      <c r="C50" s="299"/>
      <c r="D50" s="299">
        <v>4</v>
      </c>
      <c r="E50" s="299"/>
      <c r="F50" s="312" t="s">
        <v>226</v>
      </c>
      <c r="G50" s="286"/>
      <c r="I50" s="318"/>
      <c r="J50" s="318"/>
      <c r="K50" s="319"/>
      <c r="L50" s="320"/>
      <c r="M50" s="321"/>
      <c r="N50" s="110"/>
      <c r="O50" s="111"/>
      <c r="P50" s="112"/>
      <c r="Q50" s="112"/>
      <c r="R50" s="309"/>
      <c r="S50" s="309"/>
      <c r="T50" s="309"/>
      <c r="U50" s="309"/>
    </row>
    <row r="51" spans="1:21" ht="29.25" customHeight="1">
      <c r="A51" s="311"/>
      <c r="B51" s="311"/>
      <c r="C51" s="311"/>
      <c r="D51" s="311"/>
      <c r="E51" s="313">
        <v>335</v>
      </c>
      <c r="F51" s="290" t="s">
        <v>229</v>
      </c>
      <c r="G51" s="291" t="s">
        <v>228</v>
      </c>
      <c r="H51" s="324">
        <v>0</v>
      </c>
      <c r="I51" s="324">
        <v>1</v>
      </c>
      <c r="J51" s="324">
        <v>1</v>
      </c>
      <c r="K51" s="325">
        <v>0</v>
      </c>
      <c r="L51" s="325"/>
      <c r="M51" s="326">
        <v>0</v>
      </c>
      <c r="N51" s="334">
        <v>250000</v>
      </c>
      <c r="O51" s="334">
        <v>250000</v>
      </c>
      <c r="P51" s="334">
        <v>250000</v>
      </c>
      <c r="Q51" s="334">
        <v>250000</v>
      </c>
      <c r="R51" s="308">
        <v>0</v>
      </c>
      <c r="S51" s="308">
        <f>+O51/N51</f>
        <v>1</v>
      </c>
      <c r="T51" s="308">
        <v>0</v>
      </c>
      <c r="U51" s="308">
        <f>+P51/N51</f>
        <v>1</v>
      </c>
    </row>
    <row r="52" spans="1:21" ht="29.25" customHeight="1">
      <c r="A52" s="101"/>
      <c r="B52" s="299">
        <v>2</v>
      </c>
      <c r="C52" s="299"/>
      <c r="D52" s="299"/>
      <c r="E52" s="299"/>
      <c r="F52" s="312" t="s">
        <v>235</v>
      </c>
      <c r="H52" s="102"/>
      <c r="I52" s="102"/>
      <c r="J52" s="102"/>
      <c r="K52" s="104"/>
      <c r="L52" s="104"/>
      <c r="M52" s="104"/>
      <c r="N52" s="102"/>
      <c r="O52" s="102"/>
      <c r="P52" s="102"/>
      <c r="Q52" s="102"/>
      <c r="R52" s="102"/>
      <c r="S52" s="102"/>
      <c r="T52" s="102"/>
      <c r="U52" s="102"/>
    </row>
    <row r="53" spans="1:21" ht="29.25" customHeight="1">
      <c r="A53" s="101"/>
      <c r="B53" s="299"/>
      <c r="C53" s="299">
        <v>6</v>
      </c>
      <c r="D53" s="299"/>
      <c r="E53" s="299"/>
      <c r="F53" s="312" t="s">
        <v>236</v>
      </c>
      <c r="H53" s="105"/>
      <c r="I53" s="485"/>
      <c r="J53" s="485"/>
      <c r="K53" s="107"/>
      <c r="L53" s="107"/>
      <c r="M53" s="107"/>
      <c r="N53" s="108"/>
      <c r="O53" s="108"/>
      <c r="P53" s="108"/>
      <c r="Q53" s="108"/>
      <c r="R53" s="108"/>
      <c r="S53" s="108"/>
      <c r="T53" s="105"/>
      <c r="U53" s="109"/>
    </row>
    <row r="54" spans="1:21" ht="29.25" customHeight="1">
      <c r="A54" s="101"/>
      <c r="B54" s="299"/>
      <c r="C54" s="299"/>
      <c r="D54" s="299">
        <v>5</v>
      </c>
      <c r="E54" s="299"/>
      <c r="F54" s="312" t="s">
        <v>237</v>
      </c>
      <c r="H54" s="105"/>
      <c r="I54" s="485"/>
      <c r="J54" s="485"/>
      <c r="K54" s="107"/>
      <c r="L54" s="107"/>
      <c r="M54" s="107"/>
      <c r="N54" s="108"/>
      <c r="O54" s="108"/>
      <c r="P54" s="108"/>
      <c r="Q54" s="108"/>
      <c r="R54" s="108"/>
      <c r="S54" s="108"/>
      <c r="T54" s="105"/>
      <c r="U54" s="109"/>
    </row>
    <row r="55" spans="1:21" ht="29.25" customHeight="1">
      <c r="A55" s="101"/>
      <c r="B55" s="299"/>
      <c r="C55" s="299"/>
      <c r="D55" s="299"/>
      <c r="E55" s="331">
        <v>475</v>
      </c>
      <c r="F55" s="290" t="s">
        <v>238</v>
      </c>
      <c r="G55" s="291" t="s">
        <v>239</v>
      </c>
      <c r="H55" s="449">
        <v>0</v>
      </c>
      <c r="I55" s="324">
        <v>1250</v>
      </c>
      <c r="J55" s="324">
        <v>1250</v>
      </c>
      <c r="K55" s="325">
        <v>0</v>
      </c>
      <c r="L55" s="107"/>
      <c r="M55" s="107">
        <v>0</v>
      </c>
      <c r="N55" s="108">
        <v>15000000</v>
      </c>
      <c r="O55" s="108">
        <v>12528922.279999999</v>
      </c>
      <c r="P55" s="108">
        <v>12528922.279999999</v>
      </c>
      <c r="Q55" s="108">
        <v>12528922.279999999</v>
      </c>
      <c r="R55" s="308">
        <v>0</v>
      </c>
      <c r="S55" s="484">
        <f>+O55/N55</f>
        <v>0.83526148533333333</v>
      </c>
      <c r="T55" s="308">
        <v>0</v>
      </c>
      <c r="U55" s="484">
        <f>+P55/N55</f>
        <v>0.83526148533333333</v>
      </c>
    </row>
    <row r="56" spans="1:21" ht="29.25" customHeight="1">
      <c r="A56" s="101"/>
      <c r="B56" s="299"/>
      <c r="C56" s="299"/>
      <c r="D56" s="299">
        <v>7</v>
      </c>
      <c r="E56" s="299"/>
      <c r="F56" s="312" t="s">
        <v>242</v>
      </c>
      <c r="H56" s="105"/>
      <c r="I56" s="485"/>
      <c r="J56" s="485"/>
      <c r="K56" s="107"/>
      <c r="L56" s="107"/>
      <c r="M56" s="107"/>
      <c r="N56" s="108"/>
      <c r="O56" s="108"/>
      <c r="P56" s="108"/>
      <c r="Q56" s="108"/>
      <c r="R56" s="108"/>
      <c r="S56" s="108"/>
      <c r="T56" s="105"/>
      <c r="U56" s="109"/>
    </row>
    <row r="57" spans="1:21" ht="29.25" customHeight="1">
      <c r="A57" s="101"/>
      <c r="B57" s="299"/>
      <c r="C57" s="299"/>
      <c r="D57" s="299"/>
      <c r="E57" s="331">
        <v>474</v>
      </c>
      <c r="F57" s="290" t="s">
        <v>244</v>
      </c>
      <c r="G57" s="291" t="s">
        <v>239</v>
      </c>
      <c r="H57" s="449">
        <v>0</v>
      </c>
      <c r="I57" s="450">
        <v>0</v>
      </c>
      <c r="J57" s="450">
        <v>0</v>
      </c>
      <c r="K57" s="325">
        <v>0</v>
      </c>
      <c r="L57" s="107"/>
      <c r="M57" s="107">
        <v>0</v>
      </c>
      <c r="N57" s="108">
        <v>185600</v>
      </c>
      <c r="O57" s="108">
        <v>0</v>
      </c>
      <c r="P57" s="108">
        <v>0</v>
      </c>
      <c r="Q57" s="108">
        <v>0</v>
      </c>
      <c r="R57" s="308">
        <v>0</v>
      </c>
      <c r="S57" s="308">
        <v>0</v>
      </c>
      <c r="T57" s="308">
        <v>0</v>
      </c>
      <c r="U57" s="308">
        <v>0</v>
      </c>
    </row>
    <row r="58" spans="1:21" ht="29.25" customHeight="1">
      <c r="A58" s="101"/>
      <c r="B58" s="332">
        <v>3</v>
      </c>
      <c r="C58" s="299"/>
      <c r="D58" s="299"/>
      <c r="E58" s="331"/>
      <c r="F58" s="287" t="s">
        <v>264</v>
      </c>
      <c r="H58" s="105"/>
      <c r="I58" s="485"/>
      <c r="J58" s="485"/>
      <c r="K58" s="107"/>
      <c r="L58" s="107"/>
      <c r="M58" s="107"/>
      <c r="N58" s="108"/>
      <c r="O58" s="108"/>
      <c r="P58" s="108"/>
      <c r="Q58" s="108"/>
      <c r="R58" s="108"/>
      <c r="S58" s="108"/>
      <c r="T58" s="105"/>
      <c r="U58" s="109"/>
    </row>
    <row r="59" spans="1:21" ht="29.25" customHeight="1">
      <c r="A59" s="101"/>
      <c r="B59" s="299"/>
      <c r="C59" s="299">
        <v>9</v>
      </c>
      <c r="D59" s="299"/>
      <c r="E59" s="331"/>
      <c r="F59" s="287" t="s">
        <v>272</v>
      </c>
      <c r="H59" s="105"/>
      <c r="I59" s="485"/>
      <c r="J59" s="485"/>
      <c r="L59" s="107"/>
      <c r="M59" s="107"/>
      <c r="N59" s="108"/>
      <c r="O59" s="108"/>
      <c r="P59" s="108"/>
      <c r="Q59" s="108"/>
      <c r="R59" s="108"/>
      <c r="S59" s="108"/>
      <c r="T59" s="105"/>
      <c r="U59" s="109"/>
    </row>
    <row r="60" spans="1:21" ht="29.25" customHeight="1">
      <c r="A60" s="101"/>
      <c r="B60" s="299"/>
      <c r="C60" s="299"/>
      <c r="D60" s="299">
        <v>3</v>
      </c>
      <c r="E60" s="331"/>
      <c r="F60" s="287" t="s">
        <v>273</v>
      </c>
      <c r="H60" s="449">
        <v>0</v>
      </c>
      <c r="I60" s="450">
        <v>0</v>
      </c>
      <c r="J60" s="450">
        <v>0</v>
      </c>
      <c r="K60" s="325">
        <v>0</v>
      </c>
      <c r="L60" s="107"/>
      <c r="M60" s="107"/>
      <c r="N60" s="108"/>
      <c r="O60" s="108"/>
      <c r="P60" s="108"/>
      <c r="Q60" s="108"/>
      <c r="R60" s="108"/>
      <c r="S60" s="108"/>
      <c r="T60" s="105"/>
      <c r="U60" s="109"/>
    </row>
    <row r="61" spans="1:21" ht="29.25" customHeight="1">
      <c r="A61" s="101"/>
      <c r="B61" s="299"/>
      <c r="C61" s="299"/>
      <c r="D61" s="299"/>
      <c r="E61" s="331">
        <v>553</v>
      </c>
      <c r="F61" s="290" t="s">
        <v>275</v>
      </c>
      <c r="G61" s="291" t="s">
        <v>239</v>
      </c>
      <c r="H61" s="105"/>
      <c r="I61" s="485"/>
      <c r="J61" s="485"/>
      <c r="K61" s="107"/>
      <c r="L61" s="107"/>
      <c r="M61" s="107">
        <v>0</v>
      </c>
      <c r="N61" s="108">
        <v>27000000</v>
      </c>
      <c r="O61" s="108">
        <v>0</v>
      </c>
      <c r="P61" s="108">
        <v>0</v>
      </c>
      <c r="Q61" s="108">
        <v>0</v>
      </c>
      <c r="R61" s="308">
        <v>0</v>
      </c>
      <c r="S61" s="308">
        <v>0</v>
      </c>
      <c r="T61" s="308">
        <v>0</v>
      </c>
      <c r="U61" s="308">
        <v>0</v>
      </c>
    </row>
    <row r="62" spans="1:21" ht="29.25" customHeight="1">
      <c r="A62" s="101"/>
      <c r="B62" s="299"/>
      <c r="C62" s="299"/>
      <c r="D62" s="299"/>
      <c r="E62" s="331"/>
      <c r="F62" s="290"/>
      <c r="H62" s="105"/>
      <c r="I62" s="485"/>
      <c r="J62" s="485"/>
      <c r="K62" s="107"/>
      <c r="L62" s="107"/>
      <c r="M62" s="107"/>
      <c r="N62" s="108"/>
      <c r="O62" s="108"/>
      <c r="P62" s="108"/>
      <c r="Q62" s="108"/>
      <c r="R62" s="108"/>
      <c r="S62" s="108"/>
      <c r="T62" s="105"/>
      <c r="U62" s="109"/>
    </row>
    <row r="63" spans="1:21" ht="29.25" customHeight="1">
      <c r="A63" s="299">
        <v>3</v>
      </c>
      <c r="B63" s="299"/>
      <c r="C63" s="299"/>
      <c r="D63" s="299"/>
      <c r="E63" s="299"/>
      <c r="F63" s="312" t="s">
        <v>264</v>
      </c>
      <c r="H63" s="105"/>
      <c r="I63" s="485"/>
      <c r="J63" s="485"/>
      <c r="K63" s="107"/>
      <c r="L63" s="107"/>
      <c r="M63" s="107"/>
      <c r="N63" s="108"/>
      <c r="O63" s="108"/>
      <c r="P63" s="108"/>
      <c r="Q63" s="108"/>
      <c r="R63" s="108"/>
      <c r="S63" s="108"/>
      <c r="T63" s="105"/>
      <c r="U63" s="109"/>
    </row>
    <row r="64" spans="1:21" ht="29.25" customHeight="1">
      <c r="A64" s="299"/>
      <c r="B64" s="299">
        <v>3</v>
      </c>
      <c r="C64" s="299"/>
      <c r="D64" s="299"/>
      <c r="E64" s="299"/>
      <c r="F64" s="312" t="s">
        <v>281</v>
      </c>
      <c r="H64" s="105"/>
      <c r="I64" s="485"/>
      <c r="J64" s="485"/>
      <c r="K64" s="107"/>
      <c r="L64" s="107"/>
      <c r="M64" s="107"/>
      <c r="N64" s="108"/>
      <c r="O64" s="108"/>
      <c r="P64" s="108"/>
      <c r="Q64" s="108"/>
      <c r="R64" s="108"/>
      <c r="S64" s="108"/>
      <c r="T64" s="105"/>
      <c r="U64" s="109"/>
    </row>
    <row r="65" spans="1:21" ht="29.25" customHeight="1">
      <c r="A65" s="299"/>
      <c r="B65" s="299"/>
      <c r="C65" s="299">
        <v>2</v>
      </c>
      <c r="D65" s="299"/>
      <c r="E65" s="299"/>
      <c r="F65" s="312" t="s">
        <v>265</v>
      </c>
      <c r="H65" s="105"/>
      <c r="I65" s="485"/>
      <c r="J65" s="485"/>
      <c r="K65" s="107"/>
      <c r="L65" s="107"/>
      <c r="M65" s="107"/>
      <c r="N65" s="108"/>
      <c r="O65" s="108"/>
      <c r="P65" s="108"/>
      <c r="Q65" s="108"/>
      <c r="R65" s="108"/>
      <c r="S65" s="108"/>
      <c r="T65" s="105"/>
      <c r="U65" s="109"/>
    </row>
    <row r="66" spans="1:21" ht="29.25" customHeight="1">
      <c r="A66" s="299"/>
      <c r="B66" s="299"/>
      <c r="C66" s="299"/>
      <c r="D66" s="299">
        <v>1</v>
      </c>
      <c r="E66" s="299"/>
      <c r="F66" s="312" t="s">
        <v>266</v>
      </c>
      <c r="H66" s="105"/>
      <c r="I66" s="485"/>
      <c r="J66" s="485"/>
      <c r="K66" s="107"/>
      <c r="L66" s="107"/>
      <c r="M66" s="107"/>
      <c r="N66" s="108"/>
      <c r="O66" s="108"/>
      <c r="P66" s="108"/>
      <c r="Q66" s="108"/>
      <c r="R66" s="108"/>
      <c r="S66" s="108"/>
      <c r="T66" s="105"/>
      <c r="U66" s="109"/>
    </row>
    <row r="67" spans="1:21" ht="29.25" customHeight="1">
      <c r="A67" s="101"/>
      <c r="B67" s="299"/>
      <c r="C67" s="299"/>
      <c r="D67" s="299"/>
      <c r="E67" s="331">
        <v>355</v>
      </c>
      <c r="F67" s="290" t="s">
        <v>285</v>
      </c>
      <c r="G67" s="291" t="s">
        <v>239</v>
      </c>
      <c r="H67" s="449">
        <v>0</v>
      </c>
      <c r="I67" s="324">
        <v>145</v>
      </c>
      <c r="J67" s="324">
        <v>145</v>
      </c>
      <c r="K67" s="325">
        <v>0</v>
      </c>
      <c r="L67" s="107"/>
      <c r="M67" s="107">
        <v>0</v>
      </c>
      <c r="N67" s="108">
        <v>6000000</v>
      </c>
      <c r="O67" s="108">
        <v>2000000</v>
      </c>
      <c r="P67" s="108">
        <v>2000000</v>
      </c>
      <c r="Q67" s="108">
        <v>2000000</v>
      </c>
      <c r="R67" s="308">
        <v>0</v>
      </c>
      <c r="S67" s="308">
        <f>+O67/N67</f>
        <v>0.33333333333333331</v>
      </c>
      <c r="T67" s="308">
        <v>0</v>
      </c>
      <c r="U67" s="308">
        <f>+P67/N67</f>
        <v>0.33333333333333331</v>
      </c>
    </row>
    <row r="68" spans="1:21" ht="29.25" customHeight="1">
      <c r="A68" s="101"/>
      <c r="B68" s="299"/>
      <c r="C68" s="299"/>
      <c r="D68" s="299"/>
      <c r="E68" s="331">
        <v>356</v>
      </c>
      <c r="F68" s="290" t="s">
        <v>286</v>
      </c>
      <c r="G68" s="291" t="s">
        <v>239</v>
      </c>
      <c r="H68" s="449">
        <v>0</v>
      </c>
      <c r="I68" s="450">
        <v>0</v>
      </c>
      <c r="J68" s="450">
        <v>0</v>
      </c>
      <c r="K68" s="325">
        <v>0</v>
      </c>
      <c r="L68" s="107"/>
      <c r="M68" s="107">
        <v>0</v>
      </c>
      <c r="N68" s="108">
        <v>54000000</v>
      </c>
      <c r="O68" s="108">
        <v>0</v>
      </c>
      <c r="P68" s="108">
        <v>0</v>
      </c>
      <c r="Q68" s="108">
        <v>0</v>
      </c>
      <c r="R68" s="308">
        <v>0</v>
      </c>
      <c r="S68" s="308">
        <v>0</v>
      </c>
      <c r="T68" s="308">
        <v>0</v>
      </c>
      <c r="U68" s="308">
        <v>0</v>
      </c>
    </row>
    <row r="69" spans="1:21" ht="29.25" customHeight="1">
      <c r="A69" s="101"/>
      <c r="B69" s="299"/>
      <c r="C69" s="299"/>
      <c r="D69" s="299"/>
      <c r="E69" s="331">
        <v>357</v>
      </c>
      <c r="F69" s="290" t="s">
        <v>287</v>
      </c>
      <c r="G69" s="291" t="s">
        <v>239</v>
      </c>
      <c r="H69" s="449">
        <v>0</v>
      </c>
      <c r="I69" s="450">
        <v>0</v>
      </c>
      <c r="J69" s="450">
        <v>0</v>
      </c>
      <c r="K69" s="325">
        <v>0</v>
      </c>
      <c r="L69" s="107"/>
      <c r="M69" s="107">
        <v>0</v>
      </c>
      <c r="N69" s="108">
        <v>7500000</v>
      </c>
      <c r="O69" s="108">
        <v>0</v>
      </c>
      <c r="P69" s="108">
        <v>0</v>
      </c>
      <c r="Q69" s="108">
        <v>0</v>
      </c>
      <c r="R69" s="308">
        <v>0</v>
      </c>
      <c r="S69" s="308">
        <v>0</v>
      </c>
      <c r="T69" s="308">
        <v>0</v>
      </c>
      <c r="U69" s="308">
        <v>0</v>
      </c>
    </row>
    <row r="70" spans="1:21" ht="29.25" customHeight="1">
      <c r="A70" s="101"/>
      <c r="B70" s="299"/>
      <c r="C70" s="299"/>
      <c r="D70" s="299"/>
      <c r="E70" s="331">
        <v>361</v>
      </c>
      <c r="F70" s="290" t="s">
        <v>291</v>
      </c>
      <c r="G70" s="291" t="s">
        <v>239</v>
      </c>
      <c r="H70" s="449">
        <v>0</v>
      </c>
      <c r="I70" s="450">
        <v>0</v>
      </c>
      <c r="J70" s="450">
        <v>0</v>
      </c>
      <c r="K70" s="325">
        <v>0</v>
      </c>
      <c r="L70" s="107"/>
      <c r="M70" s="107">
        <v>0</v>
      </c>
      <c r="N70" s="108">
        <v>38000000</v>
      </c>
      <c r="O70" s="108">
        <v>0</v>
      </c>
      <c r="P70" s="108">
        <v>0</v>
      </c>
      <c r="Q70" s="108">
        <v>0</v>
      </c>
      <c r="R70" s="308">
        <v>0</v>
      </c>
      <c r="S70" s="308">
        <v>0</v>
      </c>
      <c r="T70" s="308">
        <v>0</v>
      </c>
      <c r="U70" s="308">
        <v>0</v>
      </c>
    </row>
    <row r="71" spans="1:21" ht="29.25" customHeight="1">
      <c r="A71" s="101"/>
      <c r="B71" s="299"/>
      <c r="C71" s="299"/>
      <c r="D71" s="299"/>
      <c r="E71" s="331"/>
      <c r="F71" s="290"/>
      <c r="H71" s="105"/>
      <c r="I71" s="485"/>
      <c r="J71" s="485"/>
      <c r="K71" s="107"/>
      <c r="L71" s="107"/>
      <c r="M71" s="107"/>
      <c r="N71" s="108"/>
      <c r="O71" s="108"/>
      <c r="P71" s="108"/>
      <c r="Q71" s="108"/>
      <c r="R71" s="108"/>
      <c r="S71" s="108"/>
      <c r="T71" s="105"/>
      <c r="U71" s="109"/>
    </row>
    <row r="72" spans="1:21" ht="29.25" customHeight="1">
      <c r="A72" s="101"/>
      <c r="B72" s="101"/>
      <c r="C72" s="101"/>
      <c r="D72" s="101"/>
      <c r="E72" s="101"/>
      <c r="F72" s="101" t="s">
        <v>103</v>
      </c>
      <c r="G72" s="105"/>
      <c r="H72" s="105"/>
      <c r="I72" s="107"/>
      <c r="J72" s="107"/>
      <c r="K72" s="107"/>
      <c r="L72" s="107"/>
      <c r="M72" s="329">
        <f>+SUM(M51:M70)</f>
        <v>0</v>
      </c>
      <c r="N72" s="329">
        <f>+SUM(N51:N70)</f>
        <v>147935600</v>
      </c>
      <c r="O72" s="329">
        <f t="shared" ref="O72:Q72" si="2">+SUM(O51:O70)</f>
        <v>14778922.279999999</v>
      </c>
      <c r="P72" s="329">
        <f t="shared" si="2"/>
        <v>14778922.279999999</v>
      </c>
      <c r="Q72" s="329">
        <f t="shared" si="2"/>
        <v>14778922.279999999</v>
      </c>
      <c r="R72" s="108"/>
      <c r="S72" s="108"/>
      <c r="T72" s="105"/>
      <c r="U72" s="109"/>
    </row>
    <row r="73" spans="1:21" ht="29.25" customHeight="1">
      <c r="A73" s="333"/>
      <c r="B73" s="333"/>
      <c r="C73" s="333"/>
      <c r="D73" s="333"/>
      <c r="E73" s="333"/>
      <c r="F73" s="113"/>
      <c r="G73" s="113"/>
      <c r="H73" s="113"/>
      <c r="I73" s="114"/>
      <c r="J73" s="114"/>
      <c r="K73" s="114"/>
      <c r="L73" s="114"/>
      <c r="M73" s="114"/>
      <c r="N73" s="115"/>
      <c r="O73" s="115"/>
      <c r="P73" s="115"/>
      <c r="Q73" s="115"/>
      <c r="R73" s="115"/>
      <c r="S73" s="115"/>
      <c r="T73" s="113"/>
      <c r="U73" s="116"/>
    </row>
  </sheetData>
  <mergeCells count="45">
    <mergeCell ref="A39:U39"/>
    <mergeCell ref="A42:U42"/>
    <mergeCell ref="A43:U43"/>
    <mergeCell ref="A44:A46"/>
    <mergeCell ref="B44:B46"/>
    <mergeCell ref="C44:C46"/>
    <mergeCell ref="D44:D46"/>
    <mergeCell ref="E44:E46"/>
    <mergeCell ref="F44:F46"/>
    <mergeCell ref="G44:G46"/>
    <mergeCell ref="H45:J45"/>
    <mergeCell ref="K45:L45"/>
    <mergeCell ref="M45:Q45"/>
    <mergeCell ref="R45:U45"/>
    <mergeCell ref="A40:U40"/>
    <mergeCell ref="A18:U18"/>
    <mergeCell ref="A19:U19"/>
    <mergeCell ref="A21:U21"/>
    <mergeCell ref="A22:U22"/>
    <mergeCell ref="A23:A25"/>
    <mergeCell ref="B23:B25"/>
    <mergeCell ref="C23:C25"/>
    <mergeCell ref="D23:D25"/>
    <mergeCell ref="E23:E25"/>
    <mergeCell ref="F23:F25"/>
    <mergeCell ref="G23:G25"/>
    <mergeCell ref="H24:J24"/>
    <mergeCell ref="K24:L24"/>
    <mergeCell ref="M24:Q24"/>
    <mergeCell ref="R24:U24"/>
    <mergeCell ref="A1:U1"/>
    <mergeCell ref="A2:U2"/>
    <mergeCell ref="D6:D8"/>
    <mergeCell ref="E6:E8"/>
    <mergeCell ref="F6:F8"/>
    <mergeCell ref="G6:G8"/>
    <mergeCell ref="A4:U4"/>
    <mergeCell ref="A5:U5"/>
    <mergeCell ref="A6:A8"/>
    <mergeCell ref="M7:Q7"/>
    <mergeCell ref="H7:J7"/>
    <mergeCell ref="K7:L7"/>
    <mergeCell ref="R7:U7"/>
    <mergeCell ref="B6:B8"/>
    <mergeCell ref="C6:C8"/>
  </mergeCells>
  <printOptions horizontalCentered="1"/>
  <pageMargins left="0.39370078740157483" right="0.39370078740157483" top="1.3779527559055118" bottom="0.47244094488188981" header="0.39370078740157483" footer="0.19685039370078741"/>
  <pageSetup scale="54" fitToHeight="0" orientation="landscape" r:id="rId1"/>
  <headerFooter scaleWithDoc="0">
    <oddHeader>&amp;C&amp;G</oddHeader>
    <oddFooter>&amp;C&amp;G</oddFooter>
  </headerFooter>
  <rowBreaks count="2" manualBreakCount="2">
    <brk id="17" max="20" man="1"/>
    <brk id="37" max="20" man="1"/>
  </rowBreaks>
  <legacyDrawingHF r:id="rId2"/>
</worksheet>
</file>

<file path=xl/worksheets/sheet8.xml><?xml version="1.0" encoding="utf-8"?>
<worksheet xmlns="http://schemas.openxmlformats.org/spreadsheetml/2006/main" xmlns:r="http://schemas.openxmlformats.org/officeDocument/2006/relationships">
  <sheetPr>
    <pageSetUpPr fitToPage="1"/>
  </sheetPr>
  <dimension ref="B1:U46"/>
  <sheetViews>
    <sheetView showGridLines="0" view="pageBreakPreview" zoomScaleNormal="80" zoomScaleSheetLayoutView="100" workbookViewId="0">
      <selection activeCell="A42" sqref="A42"/>
    </sheetView>
  </sheetViews>
  <sheetFormatPr baseColWidth="10" defaultColWidth="11.42578125" defaultRowHeight="13.5"/>
  <cols>
    <col min="1" max="1" width="4.28515625" style="1" customWidth="1"/>
    <col min="2" max="2" width="50" style="1" customWidth="1"/>
    <col min="3" max="3" width="6.5703125" style="1" customWidth="1"/>
    <col min="4" max="4" width="90.85546875" style="1" customWidth="1"/>
    <col min="5" max="16384" width="11.42578125" style="1"/>
  </cols>
  <sheetData>
    <row r="1" spans="2:21" ht="35.1" customHeight="1">
      <c r="B1" s="518" t="s">
        <v>159</v>
      </c>
      <c r="C1" s="519"/>
      <c r="D1" s="520"/>
    </row>
    <row r="2" spans="2:21" ht="6" customHeight="1">
      <c r="D2" s="96"/>
    </row>
    <row r="3" spans="2:21" s="96" customFormat="1" ht="19.5" customHeight="1">
      <c r="B3" s="521" t="str">
        <f>Caratula!A13</f>
        <v>UNIDAD RESPONSABLE DEL GASTO:  35 C0 01 SECRETARÍA DE DESARROLLO RURAL Y EQUIDAD PARA LAS COMUNIDADES</v>
      </c>
      <c r="C3" s="522"/>
      <c r="D3" s="523"/>
      <c r="E3" s="97"/>
      <c r="F3" s="97"/>
      <c r="G3" s="97"/>
      <c r="H3" s="97"/>
      <c r="I3" s="97"/>
      <c r="J3" s="97"/>
      <c r="K3" s="97"/>
      <c r="L3" s="97"/>
      <c r="M3" s="97"/>
      <c r="N3" s="97"/>
      <c r="O3" s="97"/>
      <c r="P3" s="97"/>
      <c r="Q3" s="97"/>
      <c r="R3" s="97"/>
      <c r="S3" s="97"/>
      <c r="T3" s="97"/>
      <c r="U3" s="97"/>
    </row>
    <row r="4" spans="2:21" s="96" customFormat="1" ht="18.75" customHeight="1">
      <c r="B4" s="521" t="str">
        <f>Caratula!A24</f>
        <v>PERÍODO: ENERO - SEPTIEMBRE 2018</v>
      </c>
      <c r="C4" s="522"/>
      <c r="D4" s="523"/>
      <c r="E4" s="97"/>
      <c r="F4" s="97"/>
      <c r="G4" s="97"/>
      <c r="H4" s="97"/>
      <c r="I4" s="97"/>
      <c r="J4" s="97"/>
      <c r="K4" s="97"/>
      <c r="L4" s="97"/>
      <c r="M4" s="97"/>
      <c r="N4" s="97"/>
      <c r="O4" s="97"/>
      <c r="P4" s="97"/>
      <c r="Q4" s="97"/>
      <c r="R4" s="97"/>
      <c r="S4" s="97"/>
      <c r="T4" s="97"/>
      <c r="U4" s="97"/>
    </row>
    <row r="5" spans="2:21" s="96" customFormat="1" ht="0.75" hidden="1" customHeight="1">
      <c r="B5" s="521" t="s">
        <v>303</v>
      </c>
      <c r="C5" s="522"/>
      <c r="D5" s="523"/>
      <c r="E5" s="97"/>
      <c r="F5" s="97"/>
      <c r="G5" s="97"/>
      <c r="H5" s="97"/>
      <c r="I5" s="97"/>
      <c r="J5" s="97"/>
      <c r="K5" s="97"/>
      <c r="L5" s="97"/>
      <c r="M5" s="97"/>
      <c r="N5" s="97"/>
      <c r="O5" s="97"/>
      <c r="P5" s="97"/>
      <c r="Q5" s="97"/>
      <c r="R5" s="97"/>
      <c r="S5" s="97"/>
      <c r="T5" s="97"/>
      <c r="U5" s="97"/>
    </row>
    <row r="6" spans="2:21" ht="30" hidden="1" customHeight="1">
      <c r="B6" s="561" t="s">
        <v>306</v>
      </c>
      <c r="C6" s="562"/>
      <c r="D6" s="563"/>
    </row>
    <row r="7" spans="2:21" s="59" customFormat="1" ht="15" hidden="1" customHeight="1">
      <c r="B7" s="117"/>
      <c r="C7" s="86"/>
      <c r="D7" s="98"/>
    </row>
    <row r="8" spans="2:21" s="59" customFormat="1" ht="81.75" hidden="1" customHeight="1">
      <c r="B8" s="573" t="s">
        <v>797</v>
      </c>
      <c r="C8" s="568"/>
      <c r="D8" s="569"/>
    </row>
    <row r="9" spans="2:21" s="59" customFormat="1" ht="24.75" hidden="1" customHeight="1">
      <c r="B9" s="575" t="s">
        <v>798</v>
      </c>
      <c r="C9" s="576"/>
      <c r="D9" s="577"/>
    </row>
    <row r="10" spans="2:21" s="59" customFormat="1" ht="64.5" hidden="1" customHeight="1">
      <c r="B10" s="573" t="s">
        <v>802</v>
      </c>
      <c r="C10" s="578"/>
      <c r="D10" s="579"/>
    </row>
    <row r="11" spans="2:21" hidden="1">
      <c r="B11" s="575" t="s">
        <v>799</v>
      </c>
      <c r="C11" s="576"/>
      <c r="D11" s="577"/>
    </row>
    <row r="12" spans="2:21" ht="66" hidden="1" customHeight="1">
      <c r="B12" s="573" t="s">
        <v>802</v>
      </c>
      <c r="C12" s="578"/>
      <c r="D12" s="579"/>
    </row>
    <row r="13" spans="2:21" ht="14.25" hidden="1" customHeight="1">
      <c r="B13" s="574" t="s">
        <v>800</v>
      </c>
      <c r="C13" s="565"/>
      <c r="D13" s="566"/>
    </row>
    <row r="14" spans="2:21" ht="53.25" hidden="1" customHeight="1">
      <c r="B14" s="573" t="s">
        <v>801</v>
      </c>
      <c r="C14" s="578"/>
      <c r="D14" s="579"/>
    </row>
    <row r="15" spans="2:21" ht="18.75" hidden="1" customHeight="1">
      <c r="B15" s="575" t="s">
        <v>803</v>
      </c>
      <c r="C15" s="576"/>
      <c r="D15" s="577"/>
    </row>
    <row r="16" spans="2:21" ht="53.25" hidden="1" customHeight="1">
      <c r="B16" s="580" t="s">
        <v>804</v>
      </c>
      <c r="C16" s="581"/>
      <c r="D16" s="582"/>
    </row>
    <row r="17" spans="2:4" ht="20.25" hidden="1" customHeight="1">
      <c r="B17" s="575" t="s">
        <v>805</v>
      </c>
      <c r="C17" s="576"/>
      <c r="D17" s="577"/>
    </row>
    <row r="18" spans="2:4" ht="35.25" hidden="1" customHeight="1">
      <c r="B18" s="580" t="s">
        <v>806</v>
      </c>
      <c r="C18" s="581"/>
      <c r="D18" s="582"/>
    </row>
    <row r="19" spans="2:4" ht="21" hidden="1" customHeight="1">
      <c r="B19" s="575" t="s">
        <v>807</v>
      </c>
      <c r="C19" s="576"/>
      <c r="D19" s="577"/>
    </row>
    <row r="20" spans="2:4" ht="43.5" hidden="1" customHeight="1">
      <c r="B20" s="580" t="s">
        <v>808</v>
      </c>
      <c r="C20" s="581"/>
      <c r="D20" s="582"/>
    </row>
    <row r="21" spans="2:4" ht="21" hidden="1" customHeight="1">
      <c r="B21" s="575" t="s">
        <v>809</v>
      </c>
      <c r="C21" s="576"/>
      <c r="D21" s="577"/>
    </row>
    <row r="22" spans="2:4" ht="53.25" hidden="1" customHeight="1">
      <c r="B22" s="580" t="s">
        <v>810</v>
      </c>
      <c r="C22" s="581"/>
      <c r="D22" s="582"/>
    </row>
    <row r="23" spans="2:4" ht="9.75" hidden="1" customHeight="1">
      <c r="B23" s="471"/>
      <c r="C23" s="472"/>
      <c r="D23" s="473"/>
    </row>
    <row r="24" spans="2:4" ht="21" hidden="1" customHeight="1">
      <c r="B24" s="471"/>
      <c r="C24" s="472"/>
      <c r="D24" s="473"/>
    </row>
    <row r="25" spans="2:4" ht="21" hidden="1" customHeight="1">
      <c r="B25" s="471"/>
      <c r="C25" s="472"/>
      <c r="D25" s="473"/>
    </row>
    <row r="26" spans="2:4" ht="18" hidden="1" customHeight="1">
      <c r="B26" s="589"/>
      <c r="C26" s="587"/>
      <c r="D26" s="588"/>
    </row>
    <row r="27" spans="2:4" ht="19.5" hidden="1" customHeight="1"/>
    <row r="28" spans="2:4" ht="0.75" hidden="1" customHeight="1">
      <c r="B28" s="521" t="s">
        <v>304</v>
      </c>
      <c r="C28" s="522"/>
      <c r="D28" s="523"/>
    </row>
    <row r="29" spans="2:4" ht="27" hidden="1" customHeight="1">
      <c r="B29" s="561" t="s">
        <v>306</v>
      </c>
      <c r="C29" s="562"/>
      <c r="D29" s="563"/>
    </row>
    <row r="30" spans="2:4" ht="27" hidden="1" customHeight="1">
      <c r="B30" s="117"/>
      <c r="C30" s="86"/>
      <c r="D30" s="256"/>
    </row>
    <row r="31" spans="2:4" ht="29.25" hidden="1" customHeight="1">
      <c r="B31" s="573" t="s">
        <v>812</v>
      </c>
      <c r="C31" s="568"/>
      <c r="D31" s="569"/>
    </row>
    <row r="32" spans="2:4" ht="180.75" hidden="1" customHeight="1">
      <c r="B32" s="573" t="s">
        <v>811</v>
      </c>
      <c r="C32" s="568"/>
      <c r="D32" s="569"/>
    </row>
    <row r="33" spans="2:4" hidden="1">
      <c r="B33" s="574"/>
      <c r="C33" s="565"/>
      <c r="D33" s="566"/>
    </row>
    <row r="34" spans="2:4" ht="29.25" hidden="1" customHeight="1">
      <c r="B34" s="586"/>
      <c r="C34" s="587"/>
      <c r="D34" s="588"/>
    </row>
    <row r="35" spans="2:4" ht="11.25" hidden="1" customHeight="1"/>
    <row r="36" spans="2:4" hidden="1"/>
    <row r="37" spans="2:4" ht="26.25" customHeight="1">
      <c r="B37" s="521" t="s">
        <v>305</v>
      </c>
      <c r="C37" s="522"/>
      <c r="D37" s="523"/>
    </row>
    <row r="38" spans="2:4" ht="26.25" customHeight="1">
      <c r="B38" s="561" t="s">
        <v>306</v>
      </c>
      <c r="C38" s="562"/>
      <c r="D38" s="563"/>
    </row>
    <row r="39" spans="2:4">
      <c r="B39" s="117"/>
      <c r="C39" s="86"/>
      <c r="D39" s="256"/>
    </row>
    <row r="40" spans="2:4" ht="15">
      <c r="B40" s="583" t="s">
        <v>813</v>
      </c>
      <c r="C40" s="584"/>
      <c r="D40" s="585"/>
    </row>
    <row r="41" spans="2:4" ht="10.5" customHeight="1">
      <c r="B41" s="564"/>
      <c r="C41" s="565"/>
      <c r="D41" s="566"/>
    </row>
    <row r="42" spans="2:4" ht="156" hidden="1" customHeight="1">
      <c r="B42" s="567" t="s">
        <v>814</v>
      </c>
      <c r="C42" s="568"/>
      <c r="D42" s="569"/>
    </row>
    <row r="43" spans="2:4" ht="18.75" hidden="1" customHeight="1">
      <c r="B43" s="583" t="s">
        <v>815</v>
      </c>
      <c r="C43" s="584"/>
      <c r="D43" s="585"/>
    </row>
    <row r="44" spans="2:4" ht="46.5" hidden="1" customHeight="1">
      <c r="B44" s="567" t="s">
        <v>816</v>
      </c>
      <c r="C44" s="568"/>
      <c r="D44" s="569"/>
    </row>
    <row r="45" spans="2:4" ht="21.75" hidden="1" customHeight="1">
      <c r="B45" s="583" t="s">
        <v>817</v>
      </c>
      <c r="C45" s="584"/>
      <c r="D45" s="585"/>
    </row>
    <row r="46" spans="2:4" ht="156.75" customHeight="1">
      <c r="B46" s="570" t="s">
        <v>818</v>
      </c>
      <c r="C46" s="571"/>
      <c r="D46" s="572"/>
    </row>
  </sheetData>
  <mergeCells count="36">
    <mergeCell ref="B14:D14"/>
    <mergeCell ref="B34:D34"/>
    <mergeCell ref="B26:D26"/>
    <mergeCell ref="B37:D37"/>
    <mergeCell ref="B40:D40"/>
    <mergeCell ref="B28:D28"/>
    <mergeCell ref="B29:D29"/>
    <mergeCell ref="B33:D33"/>
    <mergeCell ref="B15:D15"/>
    <mergeCell ref="B16:D16"/>
    <mergeCell ref="B19:D19"/>
    <mergeCell ref="B20:D20"/>
    <mergeCell ref="B21:D21"/>
    <mergeCell ref="B31:D31"/>
    <mergeCell ref="B32:D32"/>
    <mergeCell ref="B41:D41"/>
    <mergeCell ref="B42:D42"/>
    <mergeCell ref="B46:D46"/>
    <mergeCell ref="B38:D38"/>
    <mergeCell ref="B8:D8"/>
    <mergeCell ref="B13:D13"/>
    <mergeCell ref="B11:D11"/>
    <mergeCell ref="B12:D12"/>
    <mergeCell ref="B9:D9"/>
    <mergeCell ref="B10:D10"/>
    <mergeCell ref="B22:D22"/>
    <mergeCell ref="B43:D43"/>
    <mergeCell ref="B44:D44"/>
    <mergeCell ref="B45:D45"/>
    <mergeCell ref="B17:D17"/>
    <mergeCell ref="B18:D18"/>
    <mergeCell ref="B4:D4"/>
    <mergeCell ref="B1:D1"/>
    <mergeCell ref="B3:D3"/>
    <mergeCell ref="B5:D5"/>
    <mergeCell ref="B6:D6"/>
  </mergeCells>
  <printOptions horizontalCentered="1"/>
  <pageMargins left="0.39370078740157483" right="0.39370078740157483" top="1.3779527559055118" bottom="0.47244094488188981" header="0.39370078740157483" footer="0.19685039370078741"/>
  <pageSetup scale="86" fitToHeight="0" orientation="landscape" r:id="rId1"/>
  <headerFooter scaleWithDoc="0">
    <oddHeader>&amp;C&amp;G</oddHeader>
    <oddFooter>&amp;C&amp;G</oddFooter>
  </headerFooter>
  <legacyDrawingHF r:id="rId2"/>
</worksheet>
</file>

<file path=xl/worksheets/sheet9.xml><?xml version="1.0" encoding="utf-8"?>
<worksheet xmlns="http://schemas.openxmlformats.org/spreadsheetml/2006/main" xmlns:r="http://schemas.openxmlformats.org/officeDocument/2006/relationships">
  <sheetPr>
    <pageSetUpPr fitToPage="1"/>
  </sheetPr>
  <dimension ref="A1:S169"/>
  <sheetViews>
    <sheetView showGridLines="0" view="pageBreakPreview" topLeftCell="A157" zoomScale="80" zoomScaleNormal="85" zoomScaleSheetLayoutView="80" workbookViewId="0">
      <selection activeCell="M7" sqref="M7"/>
    </sheetView>
  </sheetViews>
  <sheetFormatPr baseColWidth="10" defaultColWidth="11.42578125" defaultRowHeight="13.5"/>
  <cols>
    <col min="1" max="7" width="5" style="1" customWidth="1"/>
    <col min="8" max="8" width="60.85546875" style="1" customWidth="1"/>
    <col min="9" max="9" width="10.85546875" style="1" customWidth="1"/>
    <col min="10" max="10" width="13.85546875" style="1" customWidth="1"/>
    <col min="11" max="11" width="16.42578125" style="1" customWidth="1"/>
    <col min="12" max="12" width="16.5703125" style="1" hidden="1" customWidth="1"/>
    <col min="13" max="13" width="16.5703125" style="1" customWidth="1"/>
    <col min="14" max="15" width="20.85546875" style="1" customWidth="1"/>
    <col min="16" max="16" width="23" style="1" customWidth="1"/>
    <col min="17" max="17" width="2.85546875" style="1" customWidth="1"/>
    <col min="18" max="16384" width="11.42578125" style="1"/>
  </cols>
  <sheetData>
    <row r="1" spans="1:16" ht="35.1" customHeight="1">
      <c r="A1" s="518" t="s">
        <v>120</v>
      </c>
      <c r="B1" s="519"/>
      <c r="C1" s="519"/>
      <c r="D1" s="519"/>
      <c r="E1" s="519"/>
      <c r="F1" s="519"/>
      <c r="G1" s="519"/>
      <c r="H1" s="519"/>
      <c r="I1" s="519"/>
      <c r="J1" s="519"/>
      <c r="K1" s="519"/>
      <c r="L1" s="519"/>
      <c r="M1" s="519"/>
      <c r="N1" s="519"/>
      <c r="O1" s="519"/>
      <c r="P1" s="520"/>
    </row>
    <row r="2" spans="1:16" ht="8.1" customHeight="1">
      <c r="A2" s="152"/>
      <c r="B2" s="152"/>
      <c r="C2" s="152"/>
      <c r="D2" s="152"/>
      <c r="E2" s="152"/>
      <c r="F2" s="152"/>
      <c r="G2" s="152"/>
      <c r="H2" s="152"/>
      <c r="I2" s="152"/>
      <c r="J2" s="152"/>
      <c r="K2" s="152"/>
      <c r="L2" s="152"/>
      <c r="M2" s="152"/>
      <c r="N2" s="152"/>
      <c r="O2" s="152"/>
      <c r="P2" s="152"/>
    </row>
    <row r="3" spans="1:16" ht="20.100000000000001" customHeight="1">
      <c r="A3" s="603" t="str">
        <f>Caratula!A13</f>
        <v>UNIDAD RESPONSABLE DEL GASTO:  35 C0 01 SECRETARÍA DE DESARROLLO RURAL Y EQUIDAD PARA LAS COMUNIDADES</v>
      </c>
      <c r="B3" s="604"/>
      <c r="C3" s="604"/>
      <c r="D3" s="604"/>
      <c r="E3" s="604"/>
      <c r="F3" s="604"/>
      <c r="G3" s="604"/>
      <c r="H3" s="604"/>
      <c r="I3" s="604"/>
      <c r="J3" s="604"/>
      <c r="K3" s="604"/>
      <c r="L3" s="604"/>
      <c r="M3" s="604"/>
      <c r="N3" s="604"/>
      <c r="O3" s="604"/>
      <c r="P3" s="605"/>
    </row>
    <row r="4" spans="1:16" ht="19.350000000000001" customHeight="1">
      <c r="A4" s="603" t="str">
        <f>Caratula!A24</f>
        <v>PERÍODO: ENERO - SEPTIEMBRE 2018</v>
      </c>
      <c r="B4" s="604"/>
      <c r="C4" s="604"/>
      <c r="D4" s="604"/>
      <c r="E4" s="604"/>
      <c r="F4" s="604"/>
      <c r="G4" s="604"/>
      <c r="H4" s="604"/>
      <c r="I4" s="604"/>
      <c r="J4" s="604"/>
      <c r="K4" s="604"/>
      <c r="L4" s="604"/>
      <c r="M4" s="604"/>
      <c r="N4" s="604"/>
      <c r="O4" s="604"/>
      <c r="P4" s="605"/>
    </row>
    <row r="5" spans="1:16" ht="20.100000000000001" customHeight="1">
      <c r="A5" s="516" t="s">
        <v>77</v>
      </c>
      <c r="B5" s="516" t="s">
        <v>121</v>
      </c>
      <c r="C5" s="516" t="s">
        <v>44</v>
      </c>
      <c r="D5" s="516" t="s">
        <v>42</v>
      </c>
      <c r="E5" s="516" t="s">
        <v>43</v>
      </c>
      <c r="F5" s="516" t="s">
        <v>12</v>
      </c>
      <c r="G5" s="516" t="s">
        <v>67</v>
      </c>
      <c r="H5" s="516" t="s">
        <v>13</v>
      </c>
      <c r="I5" s="516" t="s">
        <v>122</v>
      </c>
      <c r="J5" s="534" t="s">
        <v>123</v>
      </c>
      <c r="K5" s="535"/>
      <c r="L5" s="593"/>
      <c r="M5" s="255"/>
      <c r="N5" s="534" t="s">
        <v>307</v>
      </c>
      <c r="O5" s="535"/>
      <c r="P5" s="593"/>
    </row>
    <row r="6" spans="1:16" ht="33.75" customHeight="1">
      <c r="A6" s="517"/>
      <c r="B6" s="517"/>
      <c r="C6" s="517"/>
      <c r="D6" s="517"/>
      <c r="E6" s="517"/>
      <c r="F6" s="517"/>
      <c r="G6" s="517"/>
      <c r="H6" s="517"/>
      <c r="I6" s="517"/>
      <c r="J6" s="257" t="s">
        <v>124</v>
      </c>
      <c r="K6" s="257" t="s">
        <v>177</v>
      </c>
      <c r="L6" s="257" t="s">
        <v>389</v>
      </c>
      <c r="M6" s="478" t="s">
        <v>833</v>
      </c>
      <c r="N6" s="257" t="s">
        <v>83</v>
      </c>
      <c r="O6" s="257" t="s">
        <v>178</v>
      </c>
      <c r="P6" s="257" t="s">
        <v>21</v>
      </c>
    </row>
    <row r="7" spans="1:16" s="148" customFormat="1" ht="25.5" customHeight="1">
      <c r="A7" s="336">
        <v>1</v>
      </c>
      <c r="B7" s="336">
        <v>1</v>
      </c>
      <c r="C7" s="336">
        <v>3</v>
      </c>
      <c r="D7" s="336">
        <v>1</v>
      </c>
      <c r="E7" s="336">
        <v>2</v>
      </c>
      <c r="F7" s="336">
        <v>4</v>
      </c>
      <c r="G7" s="336">
        <v>301</v>
      </c>
      <c r="H7" s="337" t="s">
        <v>227</v>
      </c>
      <c r="I7" s="336" t="s">
        <v>228</v>
      </c>
      <c r="J7" s="336" t="s">
        <v>308</v>
      </c>
      <c r="K7" s="338">
        <v>20</v>
      </c>
      <c r="L7" s="338">
        <v>15</v>
      </c>
      <c r="M7" s="448">
        <v>20</v>
      </c>
      <c r="N7" s="339">
        <v>2138299</v>
      </c>
      <c r="O7" s="339">
        <v>1267931.6100000001</v>
      </c>
      <c r="P7" s="339">
        <v>1267931.6100000001</v>
      </c>
    </row>
    <row r="8" spans="1:16" ht="36" customHeight="1">
      <c r="A8" s="594" t="s">
        <v>309</v>
      </c>
      <c r="B8" s="595"/>
      <c r="C8" s="595"/>
      <c r="D8" s="595"/>
      <c r="E8" s="595"/>
      <c r="F8" s="595"/>
      <c r="G8" s="595"/>
      <c r="H8" s="595"/>
      <c r="I8" s="595"/>
      <c r="J8" s="595"/>
      <c r="K8" s="595"/>
      <c r="L8" s="595"/>
      <c r="M8" s="595"/>
      <c r="N8" s="595"/>
      <c r="O8" s="595"/>
      <c r="P8" s="596"/>
    </row>
    <row r="9" spans="1:16" ht="197.25" customHeight="1">
      <c r="A9" s="594" t="s">
        <v>824</v>
      </c>
      <c r="B9" s="595"/>
      <c r="C9" s="595"/>
      <c r="D9" s="595"/>
      <c r="E9" s="595"/>
      <c r="F9" s="595"/>
      <c r="G9" s="595"/>
      <c r="H9" s="595"/>
      <c r="I9" s="595"/>
      <c r="J9" s="595"/>
      <c r="K9" s="595"/>
      <c r="L9" s="595"/>
      <c r="M9" s="595"/>
      <c r="N9" s="595"/>
      <c r="O9" s="595"/>
      <c r="P9" s="596"/>
    </row>
    <row r="10" spans="1:16" ht="35.25" customHeight="1">
      <c r="A10" s="338">
        <v>1</v>
      </c>
      <c r="B10" s="338">
        <v>1</v>
      </c>
      <c r="C10" s="338">
        <v>1</v>
      </c>
      <c r="D10" s="338">
        <v>1</v>
      </c>
      <c r="E10" s="338">
        <v>2</v>
      </c>
      <c r="F10" s="338">
        <v>4</v>
      </c>
      <c r="G10" s="338">
        <v>335</v>
      </c>
      <c r="H10" s="340" t="s">
        <v>229</v>
      </c>
      <c r="I10" s="336" t="s">
        <v>310</v>
      </c>
      <c r="J10" s="336" t="s">
        <v>311</v>
      </c>
      <c r="K10" s="336" t="s">
        <v>769</v>
      </c>
      <c r="L10" s="336" t="s">
        <v>312</v>
      </c>
      <c r="M10" s="455" t="s">
        <v>769</v>
      </c>
      <c r="N10" s="339">
        <v>1686440</v>
      </c>
      <c r="O10" s="339">
        <v>912895.8</v>
      </c>
      <c r="P10" s="339">
        <v>912895.8</v>
      </c>
    </row>
    <row r="11" spans="1:16" ht="39" customHeight="1">
      <c r="A11" s="590" t="s">
        <v>313</v>
      </c>
      <c r="B11" s="591"/>
      <c r="C11" s="591"/>
      <c r="D11" s="591"/>
      <c r="E11" s="591"/>
      <c r="F11" s="591"/>
      <c r="G11" s="591"/>
      <c r="H11" s="591"/>
      <c r="I11" s="591"/>
      <c r="J11" s="591"/>
      <c r="K11" s="591"/>
      <c r="L11" s="591"/>
      <c r="M11" s="591"/>
      <c r="N11" s="591"/>
      <c r="O11" s="591"/>
      <c r="P11" s="592"/>
    </row>
    <row r="12" spans="1:16" ht="118.5" customHeight="1">
      <c r="A12" s="594" t="s">
        <v>487</v>
      </c>
      <c r="B12" s="595"/>
      <c r="C12" s="595"/>
      <c r="D12" s="595"/>
      <c r="E12" s="595"/>
      <c r="F12" s="595"/>
      <c r="G12" s="595"/>
      <c r="H12" s="595"/>
      <c r="I12" s="595"/>
      <c r="J12" s="595"/>
      <c r="K12" s="595"/>
      <c r="L12" s="595"/>
      <c r="M12" s="595"/>
      <c r="N12" s="595"/>
      <c r="O12" s="595"/>
      <c r="P12" s="596"/>
    </row>
    <row r="13" spans="1:16" ht="10.5" hidden="1" customHeight="1">
      <c r="A13" s="594"/>
      <c r="B13" s="595"/>
      <c r="C13" s="595"/>
      <c r="D13" s="595"/>
      <c r="E13" s="595"/>
      <c r="F13" s="595"/>
      <c r="G13" s="595"/>
      <c r="H13" s="595"/>
      <c r="I13" s="595"/>
      <c r="J13" s="595"/>
      <c r="K13" s="595"/>
      <c r="L13" s="595"/>
      <c r="M13" s="595"/>
      <c r="N13" s="595"/>
      <c r="O13" s="595"/>
      <c r="P13" s="596"/>
    </row>
    <row r="14" spans="1:16" ht="8.25" customHeight="1">
      <c r="A14" s="594"/>
      <c r="B14" s="595"/>
      <c r="C14" s="595"/>
      <c r="D14" s="595"/>
      <c r="E14" s="595"/>
      <c r="F14" s="595"/>
      <c r="G14" s="595"/>
      <c r="H14" s="595"/>
      <c r="I14" s="595"/>
      <c r="J14" s="595"/>
      <c r="K14" s="595"/>
      <c r="L14" s="595"/>
      <c r="M14" s="595"/>
      <c r="N14" s="595"/>
      <c r="O14" s="595"/>
      <c r="P14" s="596"/>
    </row>
    <row r="15" spans="1:16" hidden="1">
      <c r="A15" s="594"/>
      <c r="B15" s="595"/>
      <c r="C15" s="595"/>
      <c r="D15" s="595"/>
      <c r="E15" s="595"/>
      <c r="F15" s="595"/>
      <c r="G15" s="595"/>
      <c r="H15" s="595"/>
      <c r="I15" s="595"/>
      <c r="J15" s="595"/>
      <c r="K15" s="595"/>
      <c r="L15" s="595"/>
      <c r="M15" s="595"/>
      <c r="N15" s="595"/>
      <c r="O15" s="595"/>
      <c r="P15" s="596"/>
    </row>
    <row r="16" spans="1:16" hidden="1">
      <c r="A16" s="594"/>
      <c r="B16" s="595"/>
      <c r="C16" s="595"/>
      <c r="D16" s="595"/>
      <c r="E16" s="595"/>
      <c r="F16" s="595"/>
      <c r="G16" s="595"/>
      <c r="H16" s="595"/>
      <c r="I16" s="595"/>
      <c r="J16" s="595"/>
      <c r="K16" s="595"/>
      <c r="L16" s="595"/>
      <c r="M16" s="595"/>
      <c r="N16" s="595"/>
      <c r="O16" s="595"/>
      <c r="P16" s="596"/>
    </row>
    <row r="17" spans="1:19" hidden="1">
      <c r="A17" s="597"/>
      <c r="B17" s="598"/>
      <c r="C17" s="598"/>
      <c r="D17" s="598"/>
      <c r="E17" s="598"/>
      <c r="F17" s="598"/>
      <c r="G17" s="598"/>
      <c r="H17" s="598"/>
      <c r="I17" s="598"/>
      <c r="J17" s="598"/>
      <c r="K17" s="598"/>
      <c r="L17" s="598"/>
      <c r="M17" s="598"/>
      <c r="N17" s="598"/>
      <c r="O17" s="598"/>
      <c r="P17" s="599"/>
    </row>
    <row r="18" spans="1:19" ht="25.5">
      <c r="A18" s="338">
        <v>1</v>
      </c>
      <c r="B18" s="338">
        <v>1</v>
      </c>
      <c r="C18" s="338">
        <v>1</v>
      </c>
      <c r="D18" s="338">
        <v>1</v>
      </c>
      <c r="E18" s="338">
        <v>2</v>
      </c>
      <c r="F18" s="338">
        <v>4</v>
      </c>
      <c r="G18" s="338">
        <v>336</v>
      </c>
      <c r="H18" s="341" t="s">
        <v>232</v>
      </c>
      <c r="I18" s="336" t="s">
        <v>310</v>
      </c>
      <c r="J18" s="336" t="s">
        <v>314</v>
      </c>
      <c r="K18" s="336" t="s">
        <v>764</v>
      </c>
      <c r="L18" s="336" t="s">
        <v>315</v>
      </c>
      <c r="M18" s="447" t="s">
        <v>764</v>
      </c>
      <c r="N18" s="339">
        <v>6000000</v>
      </c>
      <c r="O18" s="339">
        <v>3253586</v>
      </c>
      <c r="P18" s="339">
        <v>3253586</v>
      </c>
    </row>
    <row r="19" spans="1:19" s="148" customFormat="1" ht="33" customHeight="1">
      <c r="A19" s="600" t="s">
        <v>316</v>
      </c>
      <c r="B19" s="601"/>
      <c r="C19" s="601"/>
      <c r="D19" s="601"/>
      <c r="E19" s="601"/>
      <c r="F19" s="601"/>
      <c r="G19" s="601"/>
      <c r="H19" s="601"/>
      <c r="I19" s="601"/>
      <c r="J19" s="601"/>
      <c r="K19" s="601"/>
      <c r="L19" s="601"/>
      <c r="M19" s="601"/>
      <c r="N19" s="601"/>
      <c r="O19" s="601"/>
      <c r="P19" s="602"/>
    </row>
    <row r="20" spans="1:19" ht="84.75" customHeight="1">
      <c r="A20" s="590" t="s">
        <v>692</v>
      </c>
      <c r="B20" s="591"/>
      <c r="C20" s="591"/>
      <c r="D20" s="591"/>
      <c r="E20" s="591"/>
      <c r="F20" s="591"/>
      <c r="G20" s="591"/>
      <c r="H20" s="591"/>
      <c r="I20" s="591"/>
      <c r="J20" s="591"/>
      <c r="K20" s="591"/>
      <c r="L20" s="591"/>
      <c r="M20" s="591"/>
      <c r="N20" s="591"/>
      <c r="O20" s="591"/>
      <c r="P20" s="592"/>
    </row>
    <row r="21" spans="1:19" ht="27" customHeight="1">
      <c r="A21" s="338">
        <v>1</v>
      </c>
      <c r="B21" s="338">
        <v>6</v>
      </c>
      <c r="C21" s="338">
        <v>2</v>
      </c>
      <c r="D21" s="338">
        <v>2</v>
      </c>
      <c r="E21" s="338">
        <v>6</v>
      </c>
      <c r="F21" s="338">
        <v>7</v>
      </c>
      <c r="G21" s="338">
        <v>459</v>
      </c>
      <c r="H21" s="342" t="s">
        <v>243</v>
      </c>
      <c r="I21" s="336" t="s">
        <v>228</v>
      </c>
      <c r="J21" s="336" t="s">
        <v>317</v>
      </c>
      <c r="K21" s="336" t="s">
        <v>765</v>
      </c>
      <c r="L21" s="336" t="s">
        <v>318</v>
      </c>
      <c r="M21" s="447" t="s">
        <v>765</v>
      </c>
      <c r="N21" s="339">
        <v>3462315</v>
      </c>
      <c r="O21" s="339">
        <v>12537000</v>
      </c>
      <c r="P21" s="339">
        <v>12537000</v>
      </c>
    </row>
    <row r="22" spans="1:19">
      <c r="A22" s="258"/>
      <c r="B22" s="259"/>
      <c r="C22" s="259"/>
      <c r="D22" s="259"/>
      <c r="E22" s="259"/>
      <c r="F22" s="259"/>
      <c r="G22" s="259"/>
      <c r="H22" s="259"/>
      <c r="I22" s="259"/>
      <c r="J22" s="259"/>
      <c r="K22" s="259"/>
      <c r="L22" s="259"/>
      <c r="M22" s="259"/>
      <c r="N22" s="259"/>
      <c r="O22" s="259"/>
      <c r="P22" s="260"/>
    </row>
    <row r="23" spans="1:19">
      <c r="A23" s="590" t="s">
        <v>319</v>
      </c>
      <c r="B23" s="591"/>
      <c r="C23" s="591"/>
      <c r="D23" s="591"/>
      <c r="E23" s="591"/>
      <c r="F23" s="591"/>
      <c r="G23" s="591"/>
      <c r="H23" s="591"/>
      <c r="I23" s="591"/>
      <c r="J23" s="591"/>
      <c r="K23" s="591"/>
      <c r="L23" s="591"/>
      <c r="M23" s="591"/>
      <c r="N23" s="591"/>
      <c r="O23" s="591"/>
      <c r="P23" s="592"/>
    </row>
    <row r="24" spans="1:19">
      <c r="A24" s="258"/>
      <c r="B24" s="259"/>
      <c r="C24" s="259"/>
      <c r="D24" s="259"/>
      <c r="E24" s="259"/>
      <c r="F24" s="259"/>
      <c r="G24" s="259"/>
      <c r="H24" s="259"/>
      <c r="I24" s="259"/>
      <c r="J24" s="259"/>
      <c r="K24" s="259"/>
      <c r="L24" s="259"/>
      <c r="M24" s="259"/>
      <c r="N24" s="259"/>
      <c r="O24" s="259"/>
      <c r="P24" s="260"/>
    </row>
    <row r="25" spans="1:19" ht="44.25" customHeight="1">
      <c r="A25" s="606" t="s">
        <v>489</v>
      </c>
      <c r="B25" s="607"/>
      <c r="C25" s="607"/>
      <c r="D25" s="607"/>
      <c r="E25" s="607"/>
      <c r="F25" s="607"/>
      <c r="G25" s="607"/>
      <c r="H25" s="607"/>
      <c r="I25" s="607"/>
      <c r="J25" s="607"/>
      <c r="K25" s="607"/>
      <c r="L25" s="607"/>
      <c r="M25" s="607"/>
      <c r="N25" s="607"/>
      <c r="O25" s="607"/>
      <c r="P25" s="608"/>
    </row>
    <row r="26" spans="1:19">
      <c r="A26" s="258"/>
      <c r="B26" s="259"/>
      <c r="C26" s="259"/>
      <c r="D26" s="259"/>
      <c r="E26" s="259"/>
      <c r="F26" s="259"/>
      <c r="G26" s="259"/>
      <c r="H26" s="259"/>
      <c r="I26" s="259"/>
      <c r="J26" s="259"/>
      <c r="K26" s="259"/>
      <c r="L26" s="259"/>
      <c r="M26" s="259"/>
      <c r="N26" s="259"/>
      <c r="O26" s="259"/>
      <c r="P26" s="260"/>
    </row>
    <row r="27" spans="1:19" ht="29.25" customHeight="1">
      <c r="A27" s="336">
        <v>1</v>
      </c>
      <c r="B27" s="336">
        <v>4</v>
      </c>
      <c r="C27" s="336">
        <v>2</v>
      </c>
      <c r="D27" s="336">
        <v>2</v>
      </c>
      <c r="E27" s="336">
        <v>6</v>
      </c>
      <c r="F27" s="336">
        <v>7</v>
      </c>
      <c r="G27" s="336">
        <v>474</v>
      </c>
      <c r="H27" s="337" t="s">
        <v>244</v>
      </c>
      <c r="I27" s="336" t="s">
        <v>239</v>
      </c>
      <c r="J27" s="336" t="s">
        <v>320</v>
      </c>
      <c r="K27" s="336" t="s">
        <v>770</v>
      </c>
      <c r="L27" s="336" t="s">
        <v>312</v>
      </c>
      <c r="M27" s="475" t="s">
        <v>770</v>
      </c>
      <c r="N27" s="339">
        <v>2421768</v>
      </c>
      <c r="O27" s="339">
        <v>1774320</v>
      </c>
      <c r="P27" s="339">
        <v>1774320</v>
      </c>
      <c r="R27" s="283">
        <f>+P27/N27</f>
        <v>0.73265482077556565</v>
      </c>
      <c r="S27" s="474">
        <f>+M27/L27</f>
        <v>0.73809523809523814</v>
      </c>
    </row>
    <row r="28" spans="1:19">
      <c r="A28" s="258"/>
      <c r="B28" s="259"/>
      <c r="C28" s="259"/>
      <c r="D28" s="259"/>
      <c r="E28" s="259"/>
      <c r="F28" s="259"/>
      <c r="G28" s="259"/>
      <c r="H28" s="259"/>
      <c r="I28" s="259"/>
      <c r="J28" s="259"/>
      <c r="K28" s="259"/>
      <c r="L28" s="259"/>
      <c r="M28" s="259"/>
      <c r="N28" s="259"/>
      <c r="O28" s="259"/>
      <c r="P28" s="260"/>
    </row>
    <row r="29" spans="1:19">
      <c r="A29" s="590" t="s">
        <v>321</v>
      </c>
      <c r="B29" s="591"/>
      <c r="C29" s="591"/>
      <c r="D29" s="591"/>
      <c r="E29" s="591"/>
      <c r="F29" s="591"/>
      <c r="G29" s="591"/>
      <c r="H29" s="591"/>
      <c r="I29" s="591"/>
      <c r="J29" s="591"/>
      <c r="K29" s="591"/>
      <c r="L29" s="591"/>
      <c r="M29" s="591"/>
      <c r="N29" s="591"/>
      <c r="O29" s="591"/>
      <c r="P29" s="592"/>
    </row>
    <row r="30" spans="1:19" ht="29.25" customHeight="1">
      <c r="A30" s="590" t="s">
        <v>822</v>
      </c>
      <c r="B30" s="609"/>
      <c r="C30" s="609"/>
      <c r="D30" s="609"/>
      <c r="E30" s="609"/>
      <c r="F30" s="609"/>
      <c r="G30" s="609"/>
      <c r="H30" s="609"/>
      <c r="I30" s="609"/>
      <c r="J30" s="609"/>
      <c r="K30" s="609"/>
      <c r="L30" s="609"/>
      <c r="M30" s="609"/>
      <c r="N30" s="609"/>
      <c r="O30" s="609"/>
      <c r="P30" s="610"/>
    </row>
    <row r="31" spans="1:19" s="148" customFormat="1" ht="39.75" customHeight="1">
      <c r="A31" s="611"/>
      <c r="B31" s="612"/>
      <c r="C31" s="612"/>
      <c r="D31" s="612"/>
      <c r="E31" s="612"/>
      <c r="F31" s="612"/>
      <c r="G31" s="612"/>
      <c r="H31" s="612"/>
      <c r="I31" s="612"/>
      <c r="J31" s="612"/>
      <c r="K31" s="612"/>
      <c r="L31" s="612"/>
      <c r="M31" s="612"/>
      <c r="N31" s="612"/>
      <c r="O31" s="612"/>
      <c r="P31" s="613"/>
    </row>
    <row r="32" spans="1:19" s="148" customFormat="1" ht="3" customHeight="1">
      <c r="A32" s="458"/>
      <c r="B32" s="459"/>
      <c r="C32" s="459"/>
      <c r="D32" s="459"/>
      <c r="E32" s="459"/>
      <c r="F32" s="459"/>
      <c r="G32" s="459"/>
      <c r="H32" s="459"/>
      <c r="I32" s="459"/>
      <c r="J32" s="459"/>
      <c r="K32" s="459"/>
      <c r="L32" s="459"/>
      <c r="M32" s="459"/>
      <c r="N32" s="459"/>
      <c r="O32" s="459"/>
      <c r="P32" s="460"/>
    </row>
    <row r="33" spans="1:17" s="148" customFormat="1" ht="15" hidden="1" customHeight="1">
      <c r="A33" s="458"/>
      <c r="B33" s="459"/>
      <c r="C33" s="459"/>
      <c r="D33" s="459"/>
      <c r="E33" s="459"/>
      <c r="F33" s="459"/>
      <c r="G33" s="459"/>
      <c r="H33" s="459"/>
      <c r="I33" s="459"/>
      <c r="J33" s="459"/>
      <c r="K33" s="459"/>
      <c r="L33" s="459"/>
      <c r="M33" s="459"/>
      <c r="N33" s="459"/>
      <c r="O33" s="459"/>
      <c r="P33" s="460"/>
    </row>
    <row r="34" spans="1:17" ht="25.5">
      <c r="A34" s="336">
        <v>1</v>
      </c>
      <c r="B34" s="336">
        <v>2</v>
      </c>
      <c r="C34" s="336">
        <v>2</v>
      </c>
      <c r="D34" s="336">
        <v>2</v>
      </c>
      <c r="E34" s="336">
        <v>6</v>
      </c>
      <c r="F34" s="336">
        <v>7</v>
      </c>
      <c r="G34" s="336">
        <v>475</v>
      </c>
      <c r="H34" s="340" t="s">
        <v>247</v>
      </c>
      <c r="I34" s="336" t="s">
        <v>228</v>
      </c>
      <c r="J34" s="336" t="s">
        <v>322</v>
      </c>
      <c r="K34" s="336" t="s">
        <v>771</v>
      </c>
      <c r="L34" s="336" t="s">
        <v>323</v>
      </c>
      <c r="M34" s="447" t="s">
        <v>771</v>
      </c>
      <c r="N34" s="339">
        <v>4588666</v>
      </c>
      <c r="O34" s="339">
        <v>4014066</v>
      </c>
      <c r="P34" s="339">
        <v>4014066</v>
      </c>
    </row>
    <row r="35" spans="1:17">
      <c r="A35" s="258"/>
      <c r="B35" s="259"/>
      <c r="C35" s="259"/>
      <c r="D35" s="259"/>
      <c r="E35" s="259"/>
      <c r="F35" s="259"/>
      <c r="G35" s="259"/>
      <c r="H35" s="259"/>
      <c r="I35" s="259"/>
      <c r="J35" s="259"/>
      <c r="K35" s="259"/>
      <c r="L35" s="259"/>
      <c r="M35" s="259"/>
      <c r="N35" s="259"/>
      <c r="O35" s="259"/>
      <c r="P35" s="260"/>
    </row>
    <row r="36" spans="1:17">
      <c r="A36" s="590" t="s">
        <v>324</v>
      </c>
      <c r="B36" s="591"/>
      <c r="C36" s="591"/>
      <c r="D36" s="591"/>
      <c r="E36" s="591"/>
      <c r="F36" s="591"/>
      <c r="G36" s="591"/>
      <c r="H36" s="591"/>
      <c r="I36" s="591"/>
      <c r="J36" s="591"/>
      <c r="K36" s="591"/>
      <c r="L36" s="591"/>
      <c r="M36" s="591"/>
      <c r="N36" s="591"/>
      <c r="O36" s="591"/>
      <c r="P36" s="592"/>
    </row>
    <row r="37" spans="1:17" ht="256.5" customHeight="1">
      <c r="A37" s="590" t="s">
        <v>823</v>
      </c>
      <c r="B37" s="609"/>
      <c r="C37" s="609"/>
      <c r="D37" s="609"/>
      <c r="E37" s="609"/>
      <c r="F37" s="609"/>
      <c r="G37" s="609"/>
      <c r="H37" s="609"/>
      <c r="I37" s="609"/>
      <c r="J37" s="609"/>
      <c r="K37" s="609"/>
      <c r="L37" s="609"/>
      <c r="M37" s="609"/>
      <c r="N37" s="609"/>
      <c r="O37" s="609"/>
      <c r="P37" s="610"/>
    </row>
    <row r="38" spans="1:17" ht="103.5" customHeight="1">
      <c r="A38" s="611"/>
      <c r="B38" s="612"/>
      <c r="C38" s="612"/>
      <c r="D38" s="612"/>
      <c r="E38" s="612"/>
      <c r="F38" s="612"/>
      <c r="G38" s="612"/>
      <c r="H38" s="612"/>
      <c r="I38" s="612"/>
      <c r="J38" s="612"/>
      <c r="K38" s="612"/>
      <c r="L38" s="612"/>
      <c r="M38" s="612"/>
      <c r="N38" s="612"/>
      <c r="O38" s="612"/>
      <c r="P38" s="613"/>
    </row>
    <row r="39" spans="1:17" ht="25.5">
      <c r="A39" s="336">
        <v>1</v>
      </c>
      <c r="B39" s="336">
        <v>1</v>
      </c>
      <c r="C39" s="336">
        <v>1</v>
      </c>
      <c r="D39" s="336">
        <v>2</v>
      </c>
      <c r="E39" s="336">
        <v>6</v>
      </c>
      <c r="F39" s="336">
        <v>8</v>
      </c>
      <c r="G39" s="336">
        <v>477</v>
      </c>
      <c r="H39" s="337" t="s">
        <v>251</v>
      </c>
      <c r="I39" s="336" t="s">
        <v>228</v>
      </c>
      <c r="J39" s="336" t="s">
        <v>325</v>
      </c>
      <c r="K39" s="336" t="s">
        <v>772</v>
      </c>
      <c r="L39" s="336" t="s">
        <v>326</v>
      </c>
      <c r="M39" s="477">
        <v>70</v>
      </c>
      <c r="N39" s="339">
        <v>1873600</v>
      </c>
      <c r="O39" s="343">
        <v>1287500</v>
      </c>
      <c r="P39" s="343">
        <v>1287500</v>
      </c>
    </row>
    <row r="40" spans="1:17">
      <c r="A40" s="258"/>
      <c r="B40" s="259"/>
      <c r="C40" s="259"/>
      <c r="D40" s="259"/>
      <c r="E40" s="259"/>
      <c r="F40" s="259"/>
      <c r="G40" s="259"/>
      <c r="H40" s="259"/>
      <c r="I40" s="259"/>
      <c r="J40" s="259"/>
      <c r="K40" s="259"/>
      <c r="L40" s="259"/>
      <c r="M40" s="259"/>
      <c r="N40" s="259"/>
      <c r="O40" s="259"/>
      <c r="P40" s="260"/>
    </row>
    <row r="41" spans="1:17">
      <c r="A41" s="590" t="s">
        <v>327</v>
      </c>
      <c r="B41" s="591"/>
      <c r="C41" s="591"/>
      <c r="D41" s="591"/>
      <c r="E41" s="591"/>
      <c r="F41" s="591"/>
      <c r="G41" s="591"/>
      <c r="H41" s="591"/>
      <c r="I41" s="591"/>
      <c r="J41" s="591"/>
      <c r="K41" s="591"/>
      <c r="L41" s="591"/>
      <c r="M41" s="591"/>
      <c r="N41" s="591"/>
      <c r="O41" s="591"/>
      <c r="P41" s="592"/>
    </row>
    <row r="42" spans="1:17" ht="179.25" customHeight="1">
      <c r="A42" s="611" t="s">
        <v>488</v>
      </c>
      <c r="B42" s="598"/>
      <c r="C42" s="598"/>
      <c r="D42" s="598"/>
      <c r="E42" s="598"/>
      <c r="F42" s="598"/>
      <c r="G42" s="598"/>
      <c r="H42" s="598"/>
      <c r="I42" s="598"/>
      <c r="J42" s="598"/>
      <c r="K42" s="598"/>
      <c r="L42" s="598"/>
      <c r="M42" s="598"/>
      <c r="N42" s="598"/>
      <c r="O42" s="598"/>
      <c r="P42" s="599"/>
    </row>
    <row r="43" spans="1:17">
      <c r="A43" s="614"/>
      <c r="B43" s="615"/>
      <c r="C43" s="615"/>
      <c r="D43" s="615"/>
      <c r="E43" s="615"/>
      <c r="F43" s="615"/>
      <c r="G43" s="615"/>
      <c r="H43" s="615"/>
      <c r="I43" s="615"/>
      <c r="J43" s="615"/>
      <c r="K43" s="615"/>
      <c r="L43" s="615"/>
      <c r="M43" s="615"/>
      <c r="N43" s="615"/>
      <c r="O43" s="615"/>
      <c r="P43" s="616"/>
    </row>
    <row r="44" spans="1:17" ht="25.5">
      <c r="A44" s="149">
        <v>1</v>
      </c>
      <c r="B44" s="149">
        <v>4</v>
      </c>
      <c r="C44" s="149">
        <v>3</v>
      </c>
      <c r="D44" s="149">
        <v>2</v>
      </c>
      <c r="E44" s="149">
        <v>6</v>
      </c>
      <c r="F44" s="149">
        <v>8</v>
      </c>
      <c r="G44" s="149">
        <v>478</v>
      </c>
      <c r="H44" s="340" t="s">
        <v>252</v>
      </c>
      <c r="I44" s="336" t="s">
        <v>228</v>
      </c>
      <c r="J44" s="336" t="s">
        <v>328</v>
      </c>
      <c r="K44" s="336" t="s">
        <v>773</v>
      </c>
      <c r="L44" s="336" t="s">
        <v>329</v>
      </c>
      <c r="M44" s="447" t="s">
        <v>773</v>
      </c>
      <c r="N44" s="339">
        <v>21654830</v>
      </c>
      <c r="O44" s="339">
        <v>13038582.27</v>
      </c>
      <c r="P44" s="339">
        <v>13038582.27</v>
      </c>
    </row>
    <row r="45" spans="1:17">
      <c r="A45" s="600" t="s">
        <v>330</v>
      </c>
      <c r="B45" s="601"/>
      <c r="C45" s="601"/>
      <c r="D45" s="601"/>
      <c r="E45" s="601"/>
      <c r="F45" s="601"/>
      <c r="G45" s="601"/>
      <c r="H45" s="601"/>
      <c r="I45" s="601"/>
      <c r="J45" s="601"/>
      <c r="K45" s="601"/>
      <c r="L45" s="601"/>
      <c r="M45" s="601"/>
      <c r="N45" s="601"/>
      <c r="O45" s="601"/>
      <c r="P45" s="602"/>
    </row>
    <row r="46" spans="1:17" ht="77.25" customHeight="1">
      <c r="A46" s="594" t="s">
        <v>821</v>
      </c>
      <c r="B46" s="595"/>
      <c r="C46" s="595"/>
      <c r="D46" s="595"/>
      <c r="E46" s="595"/>
      <c r="F46" s="595"/>
      <c r="G46" s="595"/>
      <c r="H46" s="595"/>
      <c r="I46" s="595"/>
      <c r="J46" s="595"/>
      <c r="K46" s="595"/>
      <c r="L46" s="595"/>
      <c r="M46" s="595"/>
      <c r="N46" s="595"/>
      <c r="O46" s="595"/>
      <c r="P46" s="596"/>
    </row>
    <row r="47" spans="1:17" ht="13.5" customHeight="1">
      <c r="A47" s="344"/>
      <c r="B47" s="345"/>
      <c r="C47" s="345"/>
      <c r="D47" s="345"/>
      <c r="E47" s="345"/>
      <c r="F47" s="345"/>
      <c r="G47" s="345"/>
      <c r="H47" s="345"/>
      <c r="I47" s="345"/>
      <c r="J47" s="345"/>
      <c r="K47" s="345"/>
      <c r="L47" s="345"/>
      <c r="M47" s="345"/>
      <c r="N47" s="345"/>
      <c r="O47" s="345"/>
      <c r="P47" s="346"/>
      <c r="Q47" s="150"/>
    </row>
    <row r="48" spans="1:17" s="18" customFormat="1" ht="30" customHeight="1">
      <c r="A48" s="336">
        <v>1</v>
      </c>
      <c r="B48" s="336">
        <v>1</v>
      </c>
      <c r="C48" s="336">
        <v>4</v>
      </c>
      <c r="D48" s="336">
        <v>2</v>
      </c>
      <c r="E48" s="336">
        <v>6</v>
      </c>
      <c r="F48" s="336">
        <v>8</v>
      </c>
      <c r="G48" s="336">
        <v>487</v>
      </c>
      <c r="H48" s="337" t="s">
        <v>253</v>
      </c>
      <c r="I48" s="336" t="s">
        <v>228</v>
      </c>
      <c r="J48" s="347">
        <v>3000</v>
      </c>
      <c r="K48" s="347">
        <v>156</v>
      </c>
      <c r="L48" s="347">
        <v>13</v>
      </c>
      <c r="M48" s="457">
        <v>156</v>
      </c>
      <c r="N48" s="339">
        <v>14898958</v>
      </c>
      <c r="O48" s="339">
        <v>7026835.0999999996</v>
      </c>
      <c r="P48" s="339">
        <v>7026835.0999999996</v>
      </c>
      <c r="Q48" s="151"/>
    </row>
    <row r="49" spans="1:16" s="18" customFormat="1">
      <c r="A49" s="344"/>
      <c r="B49" s="345"/>
      <c r="C49" s="345"/>
      <c r="D49" s="345"/>
      <c r="E49" s="345"/>
      <c r="F49" s="345"/>
      <c r="G49" s="345"/>
      <c r="H49" s="345"/>
      <c r="I49" s="345"/>
      <c r="J49" s="345"/>
      <c r="K49" s="345"/>
      <c r="L49" s="345"/>
      <c r="M49" s="345"/>
      <c r="N49" s="345"/>
      <c r="O49" s="345"/>
      <c r="P49" s="346"/>
    </row>
    <row r="50" spans="1:16">
      <c r="A50" s="590" t="s">
        <v>331</v>
      </c>
      <c r="B50" s="591"/>
      <c r="C50" s="591"/>
      <c r="D50" s="591"/>
      <c r="E50" s="591"/>
      <c r="F50" s="591"/>
      <c r="G50" s="591"/>
      <c r="H50" s="591"/>
      <c r="I50" s="591"/>
      <c r="J50" s="591"/>
      <c r="K50" s="591"/>
      <c r="L50" s="591"/>
      <c r="M50" s="591"/>
      <c r="N50" s="591"/>
      <c r="O50" s="591"/>
      <c r="P50" s="592"/>
    </row>
    <row r="51" spans="1:16" ht="109.5" customHeight="1">
      <c r="A51" s="617" t="s">
        <v>693</v>
      </c>
      <c r="B51" s="618"/>
      <c r="C51" s="618"/>
      <c r="D51" s="618"/>
      <c r="E51" s="618"/>
      <c r="F51" s="618"/>
      <c r="G51" s="618"/>
      <c r="H51" s="618"/>
      <c r="I51" s="618"/>
      <c r="J51" s="618"/>
      <c r="K51" s="618"/>
      <c r="L51" s="618"/>
      <c r="M51" s="618"/>
      <c r="N51" s="618"/>
      <c r="O51" s="618"/>
      <c r="P51" s="619"/>
    </row>
    <row r="52" spans="1:16">
      <c r="A52" s="344"/>
      <c r="B52" s="345"/>
      <c r="C52" s="345"/>
      <c r="D52" s="345"/>
      <c r="E52" s="345"/>
      <c r="F52" s="345"/>
      <c r="G52" s="345"/>
      <c r="H52" s="345"/>
      <c r="I52" s="345"/>
      <c r="J52" s="345"/>
      <c r="K52" s="345"/>
      <c r="L52" s="345"/>
      <c r="M52" s="345"/>
      <c r="N52" s="345"/>
      <c r="O52" s="345"/>
      <c r="P52" s="346"/>
    </row>
    <row r="53" spans="1:16" ht="29.25" customHeight="1">
      <c r="A53" s="336">
        <v>1</v>
      </c>
      <c r="B53" s="336">
        <v>1</v>
      </c>
      <c r="C53" s="336">
        <v>4</v>
      </c>
      <c r="D53" s="336">
        <v>2</v>
      </c>
      <c r="E53" s="336">
        <v>6</v>
      </c>
      <c r="F53" s="336">
        <v>8</v>
      </c>
      <c r="G53" s="336">
        <v>488</v>
      </c>
      <c r="H53" s="337" t="s">
        <v>254</v>
      </c>
      <c r="I53" s="336" t="s">
        <v>228</v>
      </c>
      <c r="J53" s="336" t="s">
        <v>332</v>
      </c>
      <c r="K53" s="336" t="s">
        <v>825</v>
      </c>
      <c r="L53" s="336" t="s">
        <v>333</v>
      </c>
      <c r="M53" s="475" t="s">
        <v>825</v>
      </c>
      <c r="N53" s="339">
        <v>773895</v>
      </c>
      <c r="O53" s="339">
        <v>433748.5</v>
      </c>
      <c r="P53" s="339">
        <v>433748.5</v>
      </c>
    </row>
    <row r="54" spans="1:16">
      <c r="A54" s="344"/>
      <c r="B54" s="345"/>
      <c r="C54" s="345"/>
      <c r="D54" s="345"/>
      <c r="E54" s="345"/>
      <c r="F54" s="345"/>
      <c r="G54" s="345"/>
      <c r="H54" s="345"/>
      <c r="I54" s="345"/>
      <c r="J54" s="345"/>
      <c r="K54" s="345"/>
      <c r="L54" s="345"/>
      <c r="M54" s="345"/>
      <c r="N54" s="345"/>
      <c r="O54" s="345"/>
      <c r="P54" s="346"/>
    </row>
    <row r="55" spans="1:16">
      <c r="A55" s="590" t="s">
        <v>334</v>
      </c>
      <c r="B55" s="591"/>
      <c r="C55" s="591"/>
      <c r="D55" s="591"/>
      <c r="E55" s="591"/>
      <c r="F55" s="591"/>
      <c r="G55" s="591"/>
      <c r="H55" s="591"/>
      <c r="I55" s="591"/>
      <c r="J55" s="591"/>
      <c r="K55" s="591"/>
      <c r="L55" s="591"/>
      <c r="M55" s="591"/>
      <c r="N55" s="591"/>
      <c r="O55" s="591"/>
      <c r="P55" s="592"/>
    </row>
    <row r="56" spans="1:16" ht="135.75" customHeight="1">
      <c r="A56" s="617" t="s">
        <v>694</v>
      </c>
      <c r="B56" s="618"/>
      <c r="C56" s="618"/>
      <c r="D56" s="618"/>
      <c r="E56" s="618"/>
      <c r="F56" s="618"/>
      <c r="G56" s="618"/>
      <c r="H56" s="618"/>
      <c r="I56" s="618"/>
      <c r="J56" s="618"/>
      <c r="K56" s="618"/>
      <c r="L56" s="618"/>
      <c r="M56" s="618"/>
      <c r="N56" s="618"/>
      <c r="O56" s="618"/>
      <c r="P56" s="619"/>
    </row>
    <row r="57" spans="1:16">
      <c r="A57" s="348"/>
      <c r="B57" s="349"/>
      <c r="C57" s="349"/>
      <c r="D57" s="349"/>
      <c r="E57" s="349"/>
      <c r="F57" s="349"/>
      <c r="G57" s="349"/>
      <c r="H57" s="349"/>
      <c r="I57" s="349"/>
      <c r="J57" s="349"/>
      <c r="K57" s="349"/>
      <c r="L57" s="349"/>
      <c r="M57" s="349"/>
      <c r="N57" s="349"/>
      <c r="O57" s="349"/>
      <c r="P57" s="350"/>
    </row>
    <row r="58" spans="1:16" ht="33" customHeight="1">
      <c r="A58" s="338">
        <v>1</v>
      </c>
      <c r="B58" s="338">
        <v>1</v>
      </c>
      <c r="C58" s="338">
        <v>3</v>
      </c>
      <c r="D58" s="338">
        <v>2</v>
      </c>
      <c r="E58" s="338">
        <v>6</v>
      </c>
      <c r="F58" s="338">
        <v>8</v>
      </c>
      <c r="G58" s="338">
        <v>489</v>
      </c>
      <c r="H58" s="337" t="s">
        <v>255</v>
      </c>
      <c r="I58" s="336" t="s">
        <v>228</v>
      </c>
      <c r="J58" s="336" t="s">
        <v>335</v>
      </c>
      <c r="K58" s="336" t="s">
        <v>768</v>
      </c>
      <c r="L58" s="336" t="s">
        <v>318</v>
      </c>
      <c r="M58" s="447" t="s">
        <v>768</v>
      </c>
      <c r="N58" s="339">
        <v>4485611</v>
      </c>
      <c r="O58" s="339">
        <v>1365914.28</v>
      </c>
      <c r="P58" s="339">
        <v>1365914.28</v>
      </c>
    </row>
    <row r="59" spans="1:16">
      <c r="A59" s="344"/>
      <c r="B59" s="345"/>
      <c r="C59" s="345"/>
      <c r="D59" s="345"/>
      <c r="E59" s="345"/>
      <c r="F59" s="345"/>
      <c r="G59" s="345"/>
      <c r="H59" s="345"/>
      <c r="I59" s="345"/>
      <c r="J59" s="345"/>
      <c r="K59" s="345"/>
      <c r="L59" s="345"/>
      <c r="M59" s="345"/>
      <c r="N59" s="345"/>
      <c r="O59" s="345"/>
      <c r="P59" s="346"/>
    </row>
    <row r="60" spans="1:16">
      <c r="A60" s="590" t="s">
        <v>336</v>
      </c>
      <c r="B60" s="591"/>
      <c r="C60" s="591"/>
      <c r="D60" s="591"/>
      <c r="E60" s="591"/>
      <c r="F60" s="591"/>
      <c r="G60" s="591"/>
      <c r="H60" s="591"/>
      <c r="I60" s="591"/>
      <c r="J60" s="591"/>
      <c r="K60" s="591"/>
      <c r="L60" s="591"/>
      <c r="M60" s="591"/>
      <c r="N60" s="591"/>
      <c r="O60" s="591"/>
      <c r="P60" s="592"/>
    </row>
    <row r="61" spans="1:16" ht="69.75" customHeight="1">
      <c r="A61" s="620" t="s">
        <v>695</v>
      </c>
      <c r="B61" s="621"/>
      <c r="C61" s="621"/>
      <c r="D61" s="621"/>
      <c r="E61" s="621"/>
      <c r="F61" s="621"/>
      <c r="G61" s="621"/>
      <c r="H61" s="621"/>
      <c r="I61" s="621"/>
      <c r="J61" s="621"/>
      <c r="K61" s="621"/>
      <c r="L61" s="621"/>
      <c r="M61" s="621"/>
      <c r="N61" s="621"/>
      <c r="O61" s="621"/>
      <c r="P61" s="622"/>
    </row>
    <row r="62" spans="1:16">
      <c r="A62" s="344"/>
      <c r="B62" s="345"/>
      <c r="C62" s="345"/>
      <c r="D62" s="345"/>
      <c r="E62" s="345"/>
      <c r="F62" s="345"/>
      <c r="G62" s="345"/>
      <c r="H62" s="345"/>
      <c r="I62" s="345"/>
      <c r="J62" s="345"/>
      <c r="K62" s="345"/>
      <c r="L62" s="345"/>
      <c r="M62" s="345"/>
      <c r="N62" s="345"/>
      <c r="O62" s="345"/>
      <c r="P62" s="346"/>
    </row>
    <row r="63" spans="1:16" ht="38.25">
      <c r="A63" s="336">
        <v>1</v>
      </c>
      <c r="B63" s="336">
        <v>1</v>
      </c>
      <c r="C63" s="336">
        <v>4</v>
      </c>
      <c r="D63" s="336">
        <v>2</v>
      </c>
      <c r="E63" s="336">
        <v>6</v>
      </c>
      <c r="F63" s="336">
        <v>8</v>
      </c>
      <c r="G63" s="336">
        <v>491</v>
      </c>
      <c r="H63" s="337" t="s">
        <v>258</v>
      </c>
      <c r="I63" s="336" t="s">
        <v>337</v>
      </c>
      <c r="J63" s="336" t="s">
        <v>338</v>
      </c>
      <c r="K63" s="336" t="s">
        <v>774</v>
      </c>
      <c r="L63" s="336" t="s">
        <v>339</v>
      </c>
      <c r="M63" s="447" t="s">
        <v>774</v>
      </c>
      <c r="N63" s="339">
        <v>77000</v>
      </c>
      <c r="O63" s="339">
        <v>51328</v>
      </c>
      <c r="P63" s="339">
        <v>51328</v>
      </c>
    </row>
    <row r="64" spans="1:16">
      <c r="A64" s="344"/>
      <c r="B64" s="345"/>
      <c r="C64" s="345"/>
      <c r="D64" s="345"/>
      <c r="E64" s="345"/>
      <c r="F64" s="345"/>
      <c r="G64" s="345"/>
      <c r="H64" s="345"/>
      <c r="I64" s="345"/>
      <c r="J64" s="345"/>
      <c r="K64" s="345"/>
      <c r="L64" s="345"/>
      <c r="M64" s="345"/>
      <c r="N64" s="345"/>
      <c r="O64" s="345"/>
      <c r="P64" s="346"/>
    </row>
    <row r="65" spans="1:16" ht="23.25" customHeight="1">
      <c r="A65" s="590" t="s">
        <v>340</v>
      </c>
      <c r="B65" s="591"/>
      <c r="C65" s="591"/>
      <c r="D65" s="591"/>
      <c r="E65" s="591"/>
      <c r="F65" s="591"/>
      <c r="G65" s="591"/>
      <c r="H65" s="591"/>
      <c r="I65" s="591"/>
      <c r="J65" s="591"/>
      <c r="K65" s="591"/>
      <c r="L65" s="591"/>
      <c r="M65" s="591"/>
      <c r="N65" s="591"/>
      <c r="O65" s="591"/>
      <c r="P65" s="592"/>
    </row>
    <row r="66" spans="1:16" ht="56.25" customHeight="1">
      <c r="A66" s="623" t="s">
        <v>696</v>
      </c>
      <c r="B66" s="624"/>
      <c r="C66" s="624"/>
      <c r="D66" s="624"/>
      <c r="E66" s="624"/>
      <c r="F66" s="624"/>
      <c r="G66" s="624"/>
      <c r="H66" s="624"/>
      <c r="I66" s="624"/>
      <c r="J66" s="624"/>
      <c r="K66" s="624"/>
      <c r="L66" s="624"/>
      <c r="M66" s="624"/>
      <c r="N66" s="624"/>
      <c r="O66" s="624"/>
      <c r="P66" s="625"/>
    </row>
    <row r="67" spans="1:16">
      <c r="A67" s="344"/>
      <c r="B67" s="345"/>
      <c r="C67" s="345"/>
      <c r="D67" s="345"/>
      <c r="E67" s="345"/>
      <c r="F67" s="345"/>
      <c r="G67" s="345"/>
      <c r="H67" s="345"/>
      <c r="I67" s="345"/>
      <c r="J67" s="345"/>
      <c r="K67" s="345"/>
      <c r="L67" s="345"/>
      <c r="M67" s="345"/>
      <c r="N67" s="345"/>
      <c r="O67" s="345"/>
      <c r="P67" s="346"/>
    </row>
    <row r="68" spans="1:16" ht="29.25" customHeight="1">
      <c r="A68" s="338">
        <v>1</v>
      </c>
      <c r="B68" s="338">
        <v>1</v>
      </c>
      <c r="C68" s="338">
        <v>4</v>
      </c>
      <c r="D68" s="338">
        <v>2</v>
      </c>
      <c r="E68" s="338">
        <v>6</v>
      </c>
      <c r="F68" s="338">
        <v>8</v>
      </c>
      <c r="G68" s="338">
        <v>498</v>
      </c>
      <c r="H68" s="337" t="s">
        <v>259</v>
      </c>
      <c r="I68" s="336" t="s">
        <v>228</v>
      </c>
      <c r="J68" s="336" t="s">
        <v>335</v>
      </c>
      <c r="K68" s="336" t="s">
        <v>775</v>
      </c>
      <c r="L68" s="336" t="s">
        <v>318</v>
      </c>
      <c r="M68" s="447" t="s">
        <v>775</v>
      </c>
      <c r="N68" s="339">
        <v>3173895</v>
      </c>
      <c r="O68" s="339">
        <v>5018681.25</v>
      </c>
      <c r="P68" s="339">
        <v>5018681.25</v>
      </c>
    </row>
    <row r="69" spans="1:16">
      <c r="A69" s="344"/>
      <c r="B69" s="345"/>
      <c r="C69" s="345"/>
      <c r="D69" s="345"/>
      <c r="E69" s="345"/>
      <c r="F69" s="345"/>
      <c r="G69" s="345"/>
      <c r="H69" s="345"/>
      <c r="I69" s="345"/>
      <c r="J69" s="345"/>
      <c r="K69" s="345"/>
      <c r="L69" s="345"/>
      <c r="M69" s="345"/>
      <c r="N69" s="345"/>
      <c r="O69" s="345"/>
      <c r="P69" s="346"/>
    </row>
    <row r="70" spans="1:16">
      <c r="A70" s="590" t="s">
        <v>341</v>
      </c>
      <c r="B70" s="591"/>
      <c r="C70" s="591"/>
      <c r="D70" s="591"/>
      <c r="E70" s="591"/>
      <c r="F70" s="591"/>
      <c r="G70" s="591"/>
      <c r="H70" s="591"/>
      <c r="I70" s="591"/>
      <c r="J70" s="591"/>
      <c r="K70" s="591"/>
      <c r="L70" s="591"/>
      <c r="M70" s="591"/>
      <c r="N70" s="591"/>
      <c r="O70" s="591"/>
      <c r="P70" s="592"/>
    </row>
    <row r="71" spans="1:16" ht="64.5" customHeight="1">
      <c r="A71" s="617" t="s">
        <v>697</v>
      </c>
      <c r="B71" s="618"/>
      <c r="C71" s="618"/>
      <c r="D71" s="618"/>
      <c r="E71" s="618"/>
      <c r="F71" s="618"/>
      <c r="G71" s="618"/>
      <c r="H71" s="618"/>
      <c r="I71" s="618"/>
      <c r="J71" s="618"/>
      <c r="K71" s="618"/>
      <c r="L71" s="618"/>
      <c r="M71" s="618"/>
      <c r="N71" s="618"/>
      <c r="O71" s="618"/>
      <c r="P71" s="619"/>
    </row>
    <row r="72" spans="1:16">
      <c r="A72" s="344"/>
      <c r="B72" s="345"/>
      <c r="C72" s="345"/>
      <c r="D72" s="345"/>
      <c r="E72" s="345"/>
      <c r="F72" s="345"/>
      <c r="G72" s="345"/>
      <c r="H72" s="345"/>
      <c r="I72" s="345"/>
      <c r="J72" s="345"/>
      <c r="K72" s="345"/>
      <c r="L72" s="345"/>
      <c r="M72" s="345"/>
      <c r="N72" s="345"/>
      <c r="O72" s="345"/>
      <c r="P72" s="346"/>
    </row>
    <row r="73" spans="1:16" ht="21" customHeight="1">
      <c r="A73" s="336">
        <v>1</v>
      </c>
      <c r="B73" s="336">
        <v>1</v>
      </c>
      <c r="C73" s="336">
        <v>4</v>
      </c>
      <c r="D73" s="336">
        <v>2</v>
      </c>
      <c r="E73" s="336">
        <v>6</v>
      </c>
      <c r="F73" s="336">
        <v>9</v>
      </c>
      <c r="G73" s="336">
        <v>537</v>
      </c>
      <c r="H73" s="337" t="s">
        <v>261</v>
      </c>
      <c r="I73" s="336" t="s">
        <v>228</v>
      </c>
      <c r="J73" s="336" t="s">
        <v>342</v>
      </c>
      <c r="K73" s="336" t="s">
        <v>318</v>
      </c>
      <c r="L73" s="336" t="s">
        <v>318</v>
      </c>
      <c r="M73" s="447" t="s">
        <v>318</v>
      </c>
      <c r="N73" s="339">
        <v>500000</v>
      </c>
      <c r="O73" s="339">
        <v>0</v>
      </c>
      <c r="P73" s="339">
        <v>0</v>
      </c>
    </row>
    <row r="74" spans="1:16">
      <c r="A74" s="344"/>
      <c r="B74" s="345"/>
      <c r="C74" s="345"/>
      <c r="D74" s="345"/>
      <c r="E74" s="345"/>
      <c r="F74" s="345"/>
      <c r="G74" s="345"/>
      <c r="H74" s="345"/>
      <c r="I74" s="345"/>
      <c r="J74" s="345"/>
      <c r="K74" s="345"/>
      <c r="L74" s="345"/>
      <c r="M74" s="345"/>
      <c r="N74" s="345"/>
      <c r="O74" s="345"/>
      <c r="P74" s="346"/>
    </row>
    <row r="75" spans="1:16">
      <c r="A75" s="626" t="s">
        <v>343</v>
      </c>
      <c r="B75" s="627"/>
      <c r="C75" s="627"/>
      <c r="D75" s="627"/>
      <c r="E75" s="627"/>
      <c r="F75" s="627"/>
      <c r="G75" s="627"/>
      <c r="H75" s="627"/>
      <c r="I75" s="627"/>
      <c r="J75" s="627"/>
      <c r="K75" s="627"/>
      <c r="L75" s="627"/>
      <c r="M75" s="627"/>
      <c r="N75" s="627"/>
      <c r="O75" s="627"/>
      <c r="P75" s="628"/>
    </row>
    <row r="76" spans="1:16" ht="24.75" customHeight="1">
      <c r="A76" s="629" t="s">
        <v>820</v>
      </c>
      <c r="B76" s="630"/>
      <c r="C76" s="630"/>
      <c r="D76" s="630"/>
      <c r="E76" s="630"/>
      <c r="F76" s="630"/>
      <c r="G76" s="630"/>
      <c r="H76" s="630"/>
      <c r="I76" s="630"/>
      <c r="J76" s="630"/>
      <c r="K76" s="630"/>
      <c r="L76" s="630"/>
      <c r="M76" s="630"/>
      <c r="N76" s="630"/>
      <c r="O76" s="630"/>
      <c r="P76" s="631"/>
    </row>
    <row r="77" spans="1:16" hidden="1">
      <c r="A77" s="351"/>
      <c r="B77" s="352"/>
      <c r="C77" s="352"/>
      <c r="D77" s="352"/>
      <c r="E77" s="352"/>
      <c r="F77" s="352"/>
      <c r="G77" s="352"/>
      <c r="H77" s="352"/>
      <c r="I77" s="352"/>
      <c r="J77" s="352"/>
      <c r="K77" s="352"/>
      <c r="L77" s="352"/>
      <c r="M77" s="352"/>
      <c r="N77" s="352"/>
      <c r="O77" s="352"/>
      <c r="P77" s="353"/>
    </row>
    <row r="78" spans="1:16" ht="24" customHeight="1">
      <c r="A78" s="336">
        <v>1</v>
      </c>
      <c r="B78" s="336">
        <v>6</v>
      </c>
      <c r="C78" s="336">
        <v>3</v>
      </c>
      <c r="D78" s="336">
        <v>3</v>
      </c>
      <c r="E78" s="336">
        <v>2</v>
      </c>
      <c r="F78" s="336">
        <v>1</v>
      </c>
      <c r="G78" s="336">
        <v>546</v>
      </c>
      <c r="H78" s="337" t="s">
        <v>267</v>
      </c>
      <c r="I78" s="336" t="s">
        <v>239</v>
      </c>
      <c r="J78" s="336" t="s">
        <v>344</v>
      </c>
      <c r="K78" s="336" t="s">
        <v>776</v>
      </c>
      <c r="L78" s="336" t="s">
        <v>345</v>
      </c>
      <c r="M78" s="447" t="s">
        <v>776</v>
      </c>
      <c r="N78" s="339">
        <v>17593683</v>
      </c>
      <c r="O78" s="339">
        <v>5997314.8300000001</v>
      </c>
      <c r="P78" s="339">
        <v>5997314.8300000001</v>
      </c>
    </row>
    <row r="79" spans="1:16">
      <c r="A79" s="344"/>
      <c r="B79" s="345"/>
      <c r="C79" s="345"/>
      <c r="D79" s="345"/>
      <c r="E79" s="345"/>
      <c r="F79" s="345"/>
      <c r="G79" s="345"/>
      <c r="H79" s="345"/>
      <c r="I79" s="345"/>
      <c r="J79" s="345"/>
      <c r="K79" s="345"/>
      <c r="L79" s="345"/>
      <c r="M79" s="345"/>
      <c r="N79" s="345"/>
      <c r="O79" s="345"/>
      <c r="P79" s="346"/>
    </row>
    <row r="80" spans="1:16">
      <c r="A80" s="594" t="s">
        <v>346</v>
      </c>
      <c r="B80" s="595"/>
      <c r="C80" s="595"/>
      <c r="D80" s="595"/>
      <c r="E80" s="595"/>
      <c r="F80" s="595"/>
      <c r="G80" s="595"/>
      <c r="H80" s="595"/>
      <c r="I80" s="595"/>
      <c r="J80" s="595"/>
      <c r="K80" s="595"/>
      <c r="L80" s="595"/>
      <c r="M80" s="595"/>
      <c r="N80" s="595"/>
      <c r="O80" s="595"/>
      <c r="P80" s="596"/>
    </row>
    <row r="81" spans="1:16" ht="231" customHeight="1">
      <c r="A81" s="614" t="s">
        <v>450</v>
      </c>
      <c r="B81" s="615"/>
      <c r="C81" s="615"/>
      <c r="D81" s="615"/>
      <c r="E81" s="615"/>
      <c r="F81" s="615"/>
      <c r="G81" s="615"/>
      <c r="H81" s="615"/>
      <c r="I81" s="615"/>
      <c r="J81" s="615"/>
      <c r="K81" s="615"/>
      <c r="L81" s="615"/>
      <c r="M81" s="615"/>
      <c r="N81" s="615"/>
      <c r="O81" s="615"/>
      <c r="P81" s="616"/>
    </row>
    <row r="82" spans="1:16">
      <c r="A82" s="348"/>
      <c r="B82" s="349"/>
      <c r="C82" s="349"/>
      <c r="D82" s="349"/>
      <c r="E82" s="349"/>
      <c r="F82" s="349"/>
      <c r="G82" s="349"/>
      <c r="H82" s="349"/>
      <c r="I82" s="349"/>
      <c r="J82" s="349"/>
      <c r="K82" s="349"/>
      <c r="L82" s="349"/>
      <c r="M82" s="349"/>
      <c r="N82" s="349"/>
      <c r="O82" s="349"/>
      <c r="P82" s="350"/>
    </row>
    <row r="83" spans="1:16" ht="28.5" customHeight="1">
      <c r="A83" s="336">
        <v>1</v>
      </c>
      <c r="B83" s="336">
        <v>6</v>
      </c>
      <c r="C83" s="336">
        <v>3</v>
      </c>
      <c r="D83" s="336">
        <v>3</v>
      </c>
      <c r="E83" s="336">
        <v>2</v>
      </c>
      <c r="F83" s="336">
        <v>1</v>
      </c>
      <c r="G83" s="336">
        <v>547</v>
      </c>
      <c r="H83" s="337" t="s">
        <v>270</v>
      </c>
      <c r="I83" s="336" t="s">
        <v>239</v>
      </c>
      <c r="J83" s="336" t="s">
        <v>347</v>
      </c>
      <c r="K83" s="336" t="s">
        <v>771</v>
      </c>
      <c r="L83" s="336" t="s">
        <v>348</v>
      </c>
      <c r="M83" s="447" t="s">
        <v>771</v>
      </c>
      <c r="N83" s="339">
        <v>5316184</v>
      </c>
      <c r="O83" s="339">
        <v>3283748.16</v>
      </c>
      <c r="P83" s="339">
        <v>3283748.16</v>
      </c>
    </row>
    <row r="84" spans="1:16">
      <c r="A84" s="344"/>
      <c r="B84" s="345"/>
      <c r="C84" s="345"/>
      <c r="D84" s="345"/>
      <c r="E84" s="345"/>
      <c r="F84" s="345"/>
      <c r="G84" s="345"/>
      <c r="H84" s="345"/>
      <c r="I84" s="345"/>
      <c r="J84" s="345"/>
      <c r="K84" s="345"/>
      <c r="L84" s="345"/>
      <c r="M84" s="345"/>
      <c r="N84" s="345"/>
      <c r="O84" s="345"/>
      <c r="P84" s="346"/>
    </row>
    <row r="85" spans="1:16">
      <c r="A85" s="594" t="s">
        <v>349</v>
      </c>
      <c r="B85" s="595"/>
      <c r="C85" s="595"/>
      <c r="D85" s="595"/>
      <c r="E85" s="595"/>
      <c r="F85" s="595"/>
      <c r="G85" s="595"/>
      <c r="H85" s="595"/>
      <c r="I85" s="595"/>
      <c r="J85" s="595"/>
      <c r="K85" s="595"/>
      <c r="L85" s="595"/>
      <c r="M85" s="595"/>
      <c r="N85" s="595"/>
      <c r="O85" s="595"/>
      <c r="P85" s="596"/>
    </row>
    <row r="86" spans="1:16" ht="237" customHeight="1">
      <c r="A86" s="594" t="s">
        <v>451</v>
      </c>
      <c r="B86" s="595"/>
      <c r="C86" s="595"/>
      <c r="D86" s="595"/>
      <c r="E86" s="595"/>
      <c r="F86" s="595"/>
      <c r="G86" s="595"/>
      <c r="H86" s="595"/>
      <c r="I86" s="595"/>
      <c r="J86" s="595"/>
      <c r="K86" s="595"/>
      <c r="L86" s="595"/>
      <c r="M86" s="595"/>
      <c r="N86" s="595"/>
      <c r="O86" s="595"/>
      <c r="P86" s="596"/>
    </row>
    <row r="87" spans="1:16" ht="32.25" customHeight="1">
      <c r="A87" s="336">
        <v>1</v>
      </c>
      <c r="B87" s="336">
        <v>6</v>
      </c>
      <c r="C87" s="336">
        <v>3</v>
      </c>
      <c r="D87" s="336">
        <v>3</v>
      </c>
      <c r="E87" s="336">
        <v>2</v>
      </c>
      <c r="F87" s="336">
        <v>1</v>
      </c>
      <c r="G87" s="336">
        <v>548</v>
      </c>
      <c r="H87" s="337" t="s">
        <v>271</v>
      </c>
      <c r="I87" s="336" t="s">
        <v>239</v>
      </c>
      <c r="J87" s="336" t="s">
        <v>350</v>
      </c>
      <c r="K87" s="336" t="s">
        <v>777</v>
      </c>
      <c r="L87" s="336" t="s">
        <v>351</v>
      </c>
      <c r="M87" s="447" t="s">
        <v>777</v>
      </c>
      <c r="N87" s="339">
        <v>5600950</v>
      </c>
      <c r="O87" s="339">
        <v>3029427.52</v>
      </c>
      <c r="P87" s="339">
        <v>3029427.52</v>
      </c>
    </row>
    <row r="88" spans="1:16">
      <c r="A88" s="344"/>
      <c r="B88" s="345"/>
      <c r="C88" s="345"/>
      <c r="D88" s="345"/>
      <c r="E88" s="345"/>
      <c r="F88" s="345"/>
      <c r="G88" s="345"/>
      <c r="H88" s="345"/>
      <c r="I88" s="345"/>
      <c r="J88" s="345"/>
      <c r="K88" s="259"/>
      <c r="L88" s="259"/>
      <c r="M88" s="259"/>
      <c r="N88" s="259"/>
      <c r="O88" s="259"/>
      <c r="P88" s="260"/>
    </row>
    <row r="89" spans="1:16">
      <c r="A89" s="594" t="s">
        <v>349</v>
      </c>
      <c r="B89" s="595"/>
      <c r="C89" s="595"/>
      <c r="D89" s="595"/>
      <c r="E89" s="595"/>
      <c r="F89" s="595"/>
      <c r="G89" s="595"/>
      <c r="H89" s="595"/>
      <c r="I89" s="595"/>
      <c r="J89" s="595"/>
      <c r="K89" s="595"/>
      <c r="L89" s="595"/>
      <c r="M89" s="595"/>
      <c r="N89" s="595"/>
      <c r="O89" s="595"/>
      <c r="P89" s="596"/>
    </row>
    <row r="90" spans="1:16" ht="230.25" customHeight="1">
      <c r="A90" s="594" t="s">
        <v>452</v>
      </c>
      <c r="B90" s="595"/>
      <c r="C90" s="595"/>
      <c r="D90" s="595"/>
      <c r="E90" s="595"/>
      <c r="F90" s="595"/>
      <c r="G90" s="595"/>
      <c r="H90" s="595"/>
      <c r="I90" s="595"/>
      <c r="J90" s="595"/>
      <c r="K90" s="595"/>
      <c r="L90" s="595"/>
      <c r="M90" s="595"/>
      <c r="N90" s="595"/>
      <c r="O90" s="595"/>
      <c r="P90" s="596"/>
    </row>
    <row r="91" spans="1:16" hidden="1">
      <c r="A91" s="354"/>
      <c r="B91" s="349"/>
      <c r="C91" s="349"/>
      <c r="D91" s="349"/>
      <c r="E91" s="349"/>
      <c r="F91" s="349"/>
      <c r="G91" s="349"/>
      <c r="H91" s="349"/>
      <c r="I91" s="349"/>
      <c r="J91" s="349"/>
      <c r="K91" s="355"/>
      <c r="L91" s="355"/>
      <c r="M91" s="355"/>
      <c r="N91" s="355"/>
      <c r="O91" s="355"/>
      <c r="P91" s="356"/>
    </row>
    <row r="92" spans="1:16" ht="24.75" customHeight="1">
      <c r="A92" s="149">
        <v>1</v>
      </c>
      <c r="B92" s="149">
        <v>1</v>
      </c>
      <c r="C92" s="149">
        <v>3</v>
      </c>
      <c r="D92" s="149">
        <v>3</v>
      </c>
      <c r="E92" s="149">
        <v>9</v>
      </c>
      <c r="F92" s="149">
        <v>3</v>
      </c>
      <c r="G92" s="149">
        <v>552</v>
      </c>
      <c r="H92" s="340" t="s">
        <v>274</v>
      </c>
      <c r="I92" s="336" t="s">
        <v>239</v>
      </c>
      <c r="J92" s="336" t="s">
        <v>352</v>
      </c>
      <c r="K92" s="336" t="s">
        <v>767</v>
      </c>
      <c r="L92" s="336" t="s">
        <v>353</v>
      </c>
      <c r="M92" s="447" t="s">
        <v>767</v>
      </c>
      <c r="N92" s="339">
        <v>4485610</v>
      </c>
      <c r="O92" s="343">
        <v>3946880</v>
      </c>
      <c r="P92" s="343">
        <v>3946880</v>
      </c>
    </row>
    <row r="93" spans="1:16">
      <c r="A93" s="344"/>
      <c r="B93" s="345"/>
      <c r="C93" s="345"/>
      <c r="D93" s="345"/>
      <c r="E93" s="345"/>
      <c r="F93" s="345"/>
      <c r="G93" s="345"/>
      <c r="H93" s="345"/>
      <c r="I93" s="345"/>
      <c r="J93" s="345"/>
      <c r="K93" s="259"/>
      <c r="L93" s="259"/>
      <c r="M93" s="259"/>
      <c r="N93" s="259"/>
      <c r="O93" s="259"/>
      <c r="P93" s="260"/>
    </row>
    <row r="94" spans="1:16">
      <c r="A94" s="594" t="s">
        <v>354</v>
      </c>
      <c r="B94" s="595"/>
      <c r="C94" s="595"/>
      <c r="D94" s="595"/>
      <c r="E94" s="595"/>
      <c r="F94" s="595"/>
      <c r="G94" s="595"/>
      <c r="H94" s="595"/>
      <c r="I94" s="595"/>
      <c r="J94" s="595"/>
      <c r="K94" s="595"/>
      <c r="L94" s="595"/>
      <c r="M94" s="595"/>
      <c r="N94" s="595"/>
      <c r="O94" s="595"/>
      <c r="P94" s="596"/>
    </row>
    <row r="95" spans="1:16" ht="202.5" customHeight="1">
      <c r="A95" s="594" t="s">
        <v>490</v>
      </c>
      <c r="B95" s="595"/>
      <c r="C95" s="595"/>
      <c r="D95" s="595"/>
      <c r="E95" s="595"/>
      <c r="F95" s="595"/>
      <c r="G95" s="595"/>
      <c r="H95" s="595"/>
      <c r="I95" s="595"/>
      <c r="J95" s="595"/>
      <c r="K95" s="595"/>
      <c r="L95" s="595"/>
      <c r="M95" s="595"/>
      <c r="N95" s="595"/>
      <c r="O95" s="595"/>
      <c r="P95" s="596"/>
    </row>
    <row r="96" spans="1:16" ht="108.75" customHeight="1">
      <c r="A96" s="594"/>
      <c r="B96" s="595"/>
      <c r="C96" s="595"/>
      <c r="D96" s="595"/>
      <c r="E96" s="595"/>
      <c r="F96" s="595"/>
      <c r="G96" s="595"/>
      <c r="H96" s="595"/>
      <c r="I96" s="595"/>
      <c r="J96" s="595"/>
      <c r="K96" s="595"/>
      <c r="L96" s="595"/>
      <c r="M96" s="595"/>
      <c r="N96" s="595"/>
      <c r="O96" s="595"/>
      <c r="P96" s="596"/>
    </row>
    <row r="97" spans="1:16" hidden="1">
      <c r="A97" s="348"/>
      <c r="B97" s="349"/>
      <c r="C97" s="349"/>
      <c r="D97" s="349"/>
      <c r="E97" s="349"/>
      <c r="F97" s="349"/>
      <c r="G97" s="349"/>
      <c r="H97" s="349"/>
      <c r="I97" s="349"/>
      <c r="J97" s="349"/>
      <c r="K97" s="355"/>
      <c r="L97" s="355"/>
      <c r="M97" s="355"/>
      <c r="N97" s="355"/>
      <c r="O97" s="355"/>
      <c r="P97" s="356"/>
    </row>
    <row r="98" spans="1:16" ht="27" customHeight="1">
      <c r="A98" s="336">
        <v>1</v>
      </c>
      <c r="B98" s="336">
        <v>1</v>
      </c>
      <c r="C98" s="336">
        <v>3</v>
      </c>
      <c r="D98" s="336">
        <v>3</v>
      </c>
      <c r="E98" s="336">
        <v>9</v>
      </c>
      <c r="F98" s="336">
        <v>3</v>
      </c>
      <c r="G98" s="336">
        <v>553</v>
      </c>
      <c r="H98" s="337" t="s">
        <v>275</v>
      </c>
      <c r="I98" s="336" t="s">
        <v>239</v>
      </c>
      <c r="J98" s="339" t="s">
        <v>355</v>
      </c>
      <c r="K98" s="336" t="s">
        <v>318</v>
      </c>
      <c r="L98" s="336" t="s">
        <v>318</v>
      </c>
      <c r="M98" s="447" t="s">
        <v>318</v>
      </c>
      <c r="N98" s="339">
        <v>3399000</v>
      </c>
      <c r="O98" s="339">
        <v>0</v>
      </c>
      <c r="P98" s="339">
        <v>0</v>
      </c>
    </row>
    <row r="99" spans="1:16">
      <c r="A99" s="632" t="s">
        <v>356</v>
      </c>
      <c r="B99" s="633"/>
      <c r="C99" s="633"/>
      <c r="D99" s="633"/>
      <c r="E99" s="633"/>
      <c r="F99" s="633"/>
      <c r="G99" s="633"/>
      <c r="H99" s="633"/>
      <c r="I99" s="633"/>
      <c r="J99" s="633"/>
      <c r="K99" s="633"/>
      <c r="L99" s="633"/>
      <c r="M99" s="633"/>
      <c r="N99" s="633"/>
      <c r="O99" s="633"/>
      <c r="P99" s="634"/>
    </row>
    <row r="100" spans="1:16" ht="42.75" customHeight="1">
      <c r="A100" s="606" t="s">
        <v>819</v>
      </c>
      <c r="B100" s="607"/>
      <c r="C100" s="607"/>
      <c r="D100" s="607"/>
      <c r="E100" s="607"/>
      <c r="F100" s="607"/>
      <c r="G100" s="607"/>
      <c r="H100" s="607"/>
      <c r="I100" s="607"/>
      <c r="J100" s="607"/>
      <c r="K100" s="607"/>
      <c r="L100" s="607"/>
      <c r="M100" s="607"/>
      <c r="N100" s="607"/>
      <c r="O100" s="607"/>
      <c r="P100" s="608"/>
    </row>
    <row r="101" spans="1:16" ht="25.5">
      <c r="A101" s="336">
        <v>3</v>
      </c>
      <c r="B101" s="336">
        <v>4</v>
      </c>
      <c r="C101" s="336">
        <v>2</v>
      </c>
      <c r="D101" s="336">
        <v>3</v>
      </c>
      <c r="E101" s="336">
        <v>2</v>
      </c>
      <c r="F101" s="336">
        <v>1</v>
      </c>
      <c r="G101" s="336">
        <v>352</v>
      </c>
      <c r="H101" s="337" t="s">
        <v>282</v>
      </c>
      <c r="I101" s="336" t="s">
        <v>239</v>
      </c>
      <c r="J101" s="336" t="s">
        <v>335</v>
      </c>
      <c r="K101" s="336" t="s">
        <v>318</v>
      </c>
      <c r="L101" s="336" t="s">
        <v>318</v>
      </c>
      <c r="M101" s="461" t="s">
        <v>318</v>
      </c>
      <c r="N101" s="339">
        <v>500000</v>
      </c>
      <c r="O101" s="339">
        <v>0</v>
      </c>
      <c r="P101" s="339">
        <v>0</v>
      </c>
    </row>
    <row r="102" spans="1:16">
      <c r="A102" s="635" t="s">
        <v>357</v>
      </c>
      <c r="B102" s="636"/>
      <c r="C102" s="636"/>
      <c r="D102" s="636"/>
      <c r="E102" s="636"/>
      <c r="F102" s="636"/>
      <c r="G102" s="636"/>
      <c r="H102" s="636"/>
      <c r="I102" s="636"/>
      <c r="J102" s="636"/>
      <c r="K102" s="636"/>
      <c r="L102" s="636"/>
      <c r="M102" s="636"/>
      <c r="N102" s="636"/>
      <c r="O102" s="636"/>
      <c r="P102" s="637"/>
    </row>
    <row r="103" spans="1:16" ht="66" customHeight="1">
      <c r="A103" s="606" t="s">
        <v>781</v>
      </c>
      <c r="B103" s="607"/>
      <c r="C103" s="607"/>
      <c r="D103" s="607"/>
      <c r="E103" s="607"/>
      <c r="F103" s="607"/>
      <c r="G103" s="607"/>
      <c r="H103" s="607"/>
      <c r="I103" s="607"/>
      <c r="J103" s="607"/>
      <c r="K103" s="607"/>
      <c r="L103" s="607"/>
      <c r="M103" s="607"/>
      <c r="N103" s="607"/>
      <c r="O103" s="607"/>
      <c r="P103" s="608"/>
    </row>
    <row r="104" spans="1:16" ht="35.25" customHeight="1">
      <c r="A104" s="338">
        <v>3</v>
      </c>
      <c r="B104" s="338">
        <v>4</v>
      </c>
      <c r="C104" s="338">
        <v>2</v>
      </c>
      <c r="D104" s="338">
        <v>3</v>
      </c>
      <c r="E104" s="338">
        <v>2</v>
      </c>
      <c r="F104" s="338">
        <v>1</v>
      </c>
      <c r="G104" s="338">
        <v>353</v>
      </c>
      <c r="H104" s="337" t="s">
        <v>283</v>
      </c>
      <c r="I104" s="336" t="s">
        <v>239</v>
      </c>
      <c r="J104" s="336" t="s">
        <v>358</v>
      </c>
      <c r="K104" s="336" t="s">
        <v>359</v>
      </c>
      <c r="L104" s="336" t="s">
        <v>318</v>
      </c>
      <c r="M104" s="461" t="s">
        <v>359</v>
      </c>
      <c r="N104" s="339">
        <v>1325000</v>
      </c>
      <c r="O104" s="339">
        <v>1125000</v>
      </c>
      <c r="P104" s="339">
        <v>1125000</v>
      </c>
    </row>
    <row r="105" spans="1:16">
      <c r="A105" s="635" t="s">
        <v>360</v>
      </c>
      <c r="B105" s="636"/>
      <c r="C105" s="636"/>
      <c r="D105" s="636"/>
      <c r="E105" s="636"/>
      <c r="F105" s="636"/>
      <c r="G105" s="636"/>
      <c r="H105" s="636"/>
      <c r="I105" s="636"/>
      <c r="J105" s="636"/>
      <c r="K105" s="636"/>
      <c r="L105" s="636"/>
      <c r="M105" s="636"/>
      <c r="N105" s="636"/>
      <c r="O105" s="636"/>
      <c r="P105" s="637"/>
    </row>
    <row r="106" spans="1:16" ht="41.25" customHeight="1">
      <c r="A106" s="594" t="s">
        <v>782</v>
      </c>
      <c r="B106" s="595"/>
      <c r="C106" s="595"/>
      <c r="D106" s="595"/>
      <c r="E106" s="595"/>
      <c r="F106" s="595"/>
      <c r="G106" s="595"/>
      <c r="H106" s="595"/>
      <c r="I106" s="595"/>
      <c r="J106" s="595"/>
      <c r="K106" s="595"/>
      <c r="L106" s="595"/>
      <c r="M106" s="595"/>
      <c r="N106" s="595"/>
      <c r="O106" s="595"/>
      <c r="P106" s="596"/>
    </row>
    <row r="107" spans="1:16">
      <c r="A107" s="258"/>
      <c r="B107" s="259"/>
      <c r="C107" s="259"/>
      <c r="D107" s="259"/>
      <c r="E107" s="259"/>
      <c r="F107" s="259"/>
      <c r="G107" s="259"/>
      <c r="H107" s="259"/>
      <c r="I107" s="259"/>
      <c r="J107" s="259"/>
      <c r="K107" s="259"/>
      <c r="L107" s="259"/>
      <c r="M107" s="259"/>
      <c r="N107" s="259"/>
      <c r="O107" s="259"/>
      <c r="P107" s="260"/>
    </row>
    <row r="108" spans="1:16" ht="25.5">
      <c r="A108" s="336">
        <v>3</v>
      </c>
      <c r="B108" s="336">
        <v>4</v>
      </c>
      <c r="C108" s="336">
        <v>2</v>
      </c>
      <c r="D108" s="336">
        <v>3</v>
      </c>
      <c r="E108" s="336">
        <v>2</v>
      </c>
      <c r="F108" s="336">
        <v>1</v>
      </c>
      <c r="G108" s="336">
        <v>354</v>
      </c>
      <c r="H108" s="337" t="s">
        <v>284</v>
      </c>
      <c r="I108" s="336" t="s">
        <v>239</v>
      </c>
      <c r="J108" s="336" t="s">
        <v>361</v>
      </c>
      <c r="K108" s="336" t="s">
        <v>778</v>
      </c>
      <c r="L108" s="336" t="s">
        <v>362</v>
      </c>
      <c r="M108" s="475" t="s">
        <v>778</v>
      </c>
      <c r="N108" s="339">
        <v>8537348</v>
      </c>
      <c r="O108" s="339">
        <v>4567189</v>
      </c>
      <c r="P108" s="339">
        <v>4567189</v>
      </c>
    </row>
    <row r="109" spans="1:16">
      <c r="A109" s="635" t="s">
        <v>363</v>
      </c>
      <c r="B109" s="636"/>
      <c r="C109" s="636"/>
      <c r="D109" s="636"/>
      <c r="E109" s="636"/>
      <c r="F109" s="636"/>
      <c r="G109" s="636"/>
      <c r="H109" s="636"/>
      <c r="I109" s="636"/>
      <c r="J109" s="636"/>
      <c r="K109" s="636"/>
      <c r="L109" s="636"/>
      <c r="M109" s="636"/>
      <c r="N109" s="636"/>
      <c r="O109" s="636"/>
      <c r="P109" s="637"/>
    </row>
    <row r="110" spans="1:16" ht="43.5" customHeight="1">
      <c r="A110" s="594" t="s">
        <v>783</v>
      </c>
      <c r="B110" s="595"/>
      <c r="C110" s="595"/>
      <c r="D110" s="595"/>
      <c r="E110" s="595"/>
      <c r="F110" s="595"/>
      <c r="G110" s="595"/>
      <c r="H110" s="595"/>
      <c r="I110" s="595"/>
      <c r="J110" s="595"/>
      <c r="K110" s="595"/>
      <c r="L110" s="595"/>
      <c r="M110" s="595"/>
      <c r="N110" s="595"/>
      <c r="O110" s="595"/>
      <c r="P110" s="596"/>
    </row>
    <row r="111" spans="1:16">
      <c r="A111" s="258"/>
      <c r="B111" s="259"/>
      <c r="C111" s="259"/>
      <c r="D111" s="259"/>
      <c r="E111" s="259"/>
      <c r="F111" s="259"/>
      <c r="G111" s="259"/>
      <c r="H111" s="259"/>
      <c r="I111" s="259"/>
      <c r="J111" s="259"/>
      <c r="K111" s="259"/>
      <c r="L111" s="259"/>
      <c r="M111" s="259"/>
      <c r="N111" s="259"/>
      <c r="O111" s="259"/>
      <c r="P111" s="260"/>
    </row>
    <row r="112" spans="1:16" ht="24.75" customHeight="1">
      <c r="A112" s="336">
        <v>3</v>
      </c>
      <c r="B112" s="336">
        <v>4</v>
      </c>
      <c r="C112" s="336">
        <v>2</v>
      </c>
      <c r="D112" s="336">
        <v>3</v>
      </c>
      <c r="E112" s="336">
        <v>2</v>
      </c>
      <c r="F112" s="336">
        <v>1</v>
      </c>
      <c r="G112" s="336">
        <v>355</v>
      </c>
      <c r="H112" s="337" t="s">
        <v>285</v>
      </c>
      <c r="I112" s="336" t="s">
        <v>239</v>
      </c>
      <c r="J112" s="336" t="s">
        <v>364</v>
      </c>
      <c r="K112" s="336" t="s">
        <v>358</v>
      </c>
      <c r="L112" s="336" t="s">
        <v>318</v>
      </c>
      <c r="M112" s="447" t="s">
        <v>358</v>
      </c>
      <c r="N112" s="339">
        <v>950000</v>
      </c>
      <c r="O112" s="339">
        <v>2950000</v>
      </c>
      <c r="P112" s="339">
        <v>2950000</v>
      </c>
    </row>
    <row r="113" spans="1:16">
      <c r="A113" s="258"/>
      <c r="B113" s="259"/>
      <c r="C113" s="259"/>
      <c r="D113" s="259"/>
      <c r="E113" s="259"/>
      <c r="F113" s="259"/>
      <c r="G113" s="259"/>
      <c r="H113" s="259"/>
      <c r="I113" s="259"/>
      <c r="J113" s="259"/>
      <c r="K113" s="259"/>
      <c r="L113" s="259"/>
      <c r="M113" s="259"/>
      <c r="N113" s="259"/>
      <c r="O113" s="259"/>
      <c r="P113" s="260"/>
    </row>
    <row r="114" spans="1:16">
      <c r="A114" s="594" t="s">
        <v>365</v>
      </c>
      <c r="B114" s="595"/>
      <c r="C114" s="595"/>
      <c r="D114" s="595"/>
      <c r="E114" s="595"/>
      <c r="F114" s="595"/>
      <c r="G114" s="595"/>
      <c r="H114" s="595"/>
      <c r="I114" s="595"/>
      <c r="J114" s="595"/>
      <c r="K114" s="595"/>
      <c r="L114" s="595"/>
      <c r="M114" s="595"/>
      <c r="N114" s="595"/>
      <c r="O114" s="595"/>
      <c r="P114" s="596"/>
    </row>
    <row r="115" spans="1:16" ht="57" customHeight="1">
      <c r="A115" s="606" t="s">
        <v>785</v>
      </c>
      <c r="B115" s="607"/>
      <c r="C115" s="607"/>
      <c r="D115" s="607"/>
      <c r="E115" s="607"/>
      <c r="F115" s="607"/>
      <c r="G115" s="607"/>
      <c r="H115" s="607"/>
      <c r="I115" s="607"/>
      <c r="J115" s="607"/>
      <c r="K115" s="607"/>
      <c r="L115" s="607"/>
      <c r="M115" s="607"/>
      <c r="N115" s="607"/>
      <c r="O115" s="607"/>
      <c r="P115" s="608"/>
    </row>
    <row r="116" spans="1:16" ht="28.5" customHeight="1">
      <c r="A116" s="336" t="s">
        <v>784</v>
      </c>
      <c r="B116" s="336">
        <v>4</v>
      </c>
      <c r="C116" s="336">
        <v>2</v>
      </c>
      <c r="D116" s="336">
        <v>3</v>
      </c>
      <c r="E116" s="336">
        <v>2</v>
      </c>
      <c r="F116" s="336">
        <v>1</v>
      </c>
      <c r="G116" s="336">
        <v>356</v>
      </c>
      <c r="H116" s="337" t="s">
        <v>286</v>
      </c>
      <c r="I116" s="336" t="s">
        <v>239</v>
      </c>
      <c r="J116" s="336" t="s">
        <v>366</v>
      </c>
      <c r="K116" s="336" t="s">
        <v>359</v>
      </c>
      <c r="L116" s="336" t="s">
        <v>318</v>
      </c>
      <c r="M116" s="455" t="s">
        <v>359</v>
      </c>
      <c r="N116" s="339">
        <v>4000000</v>
      </c>
      <c r="O116" s="339">
        <v>2588280</v>
      </c>
      <c r="P116" s="339">
        <v>2588280</v>
      </c>
    </row>
    <row r="117" spans="1:16">
      <c r="A117" s="258"/>
      <c r="B117" s="259"/>
      <c r="C117" s="259"/>
      <c r="D117" s="259"/>
      <c r="E117" s="259"/>
      <c r="F117" s="259"/>
      <c r="G117" s="259"/>
      <c r="H117" s="259"/>
      <c r="I117" s="259"/>
      <c r="J117" s="259"/>
      <c r="K117" s="259"/>
      <c r="L117" s="259"/>
      <c r="M117" s="259"/>
      <c r="N117" s="259"/>
      <c r="O117" s="259"/>
      <c r="P117" s="260"/>
    </row>
    <row r="118" spans="1:16">
      <c r="A118" s="626" t="s">
        <v>367</v>
      </c>
      <c r="B118" s="627"/>
      <c r="C118" s="627"/>
      <c r="D118" s="627"/>
      <c r="E118" s="627"/>
      <c r="F118" s="627"/>
      <c r="G118" s="627"/>
      <c r="H118" s="627"/>
      <c r="I118" s="627"/>
      <c r="J118" s="627"/>
      <c r="K118" s="627"/>
      <c r="L118" s="627"/>
      <c r="M118" s="627"/>
      <c r="N118" s="627"/>
      <c r="O118" s="627"/>
      <c r="P118" s="628"/>
    </row>
    <row r="119" spans="1:16" ht="46.5" customHeight="1">
      <c r="A119" s="594" t="s">
        <v>786</v>
      </c>
      <c r="B119" s="595"/>
      <c r="C119" s="595"/>
      <c r="D119" s="595"/>
      <c r="E119" s="595"/>
      <c r="F119" s="595"/>
      <c r="G119" s="595"/>
      <c r="H119" s="595"/>
      <c r="I119" s="595"/>
      <c r="J119" s="595"/>
      <c r="K119" s="595"/>
      <c r="L119" s="595"/>
      <c r="M119" s="595"/>
      <c r="N119" s="595"/>
      <c r="O119" s="595"/>
      <c r="P119" s="596"/>
    </row>
    <row r="120" spans="1:16" hidden="1">
      <c r="A120" s="357"/>
      <c r="B120" s="358"/>
      <c r="C120" s="358"/>
      <c r="D120" s="358"/>
      <c r="E120" s="358"/>
      <c r="F120" s="358"/>
      <c r="G120" s="358"/>
      <c r="H120" s="358"/>
      <c r="I120" s="358"/>
      <c r="J120" s="358"/>
      <c r="K120" s="358"/>
      <c r="L120" s="358"/>
      <c r="M120" s="358"/>
      <c r="N120" s="358"/>
      <c r="O120" s="358"/>
      <c r="P120" s="359"/>
    </row>
    <row r="121" spans="1:16" ht="27.75" customHeight="1">
      <c r="A121" s="336">
        <v>3</v>
      </c>
      <c r="B121" s="336">
        <v>4</v>
      </c>
      <c r="C121" s="336">
        <v>2</v>
      </c>
      <c r="D121" s="336">
        <v>3</v>
      </c>
      <c r="E121" s="336">
        <v>2</v>
      </c>
      <c r="F121" s="336">
        <v>1</v>
      </c>
      <c r="G121" s="336">
        <v>357</v>
      </c>
      <c r="H121" s="337" t="s">
        <v>287</v>
      </c>
      <c r="I121" s="336" t="s">
        <v>239</v>
      </c>
      <c r="J121" s="336" t="s">
        <v>342</v>
      </c>
      <c r="K121" s="336" t="s">
        <v>351</v>
      </c>
      <c r="L121" s="336" t="s">
        <v>351</v>
      </c>
      <c r="M121" s="447" t="s">
        <v>351</v>
      </c>
      <c r="N121" s="339">
        <v>6892302</v>
      </c>
      <c r="O121" s="339">
        <v>652320</v>
      </c>
      <c r="P121" s="339">
        <v>652320</v>
      </c>
    </row>
    <row r="122" spans="1:16">
      <c r="A122" s="258"/>
      <c r="B122" s="259"/>
      <c r="C122" s="259"/>
      <c r="D122" s="259"/>
      <c r="E122" s="259"/>
      <c r="F122" s="259"/>
      <c r="G122" s="259"/>
      <c r="H122" s="259"/>
      <c r="I122" s="259"/>
      <c r="J122" s="259"/>
      <c r="K122" s="259"/>
      <c r="L122" s="259"/>
      <c r="M122" s="259"/>
      <c r="N122" s="259"/>
      <c r="O122" s="259"/>
      <c r="P122" s="260"/>
    </row>
    <row r="123" spans="1:16">
      <c r="A123" s="594" t="s">
        <v>368</v>
      </c>
      <c r="B123" s="595"/>
      <c r="C123" s="595"/>
      <c r="D123" s="595"/>
      <c r="E123" s="595"/>
      <c r="F123" s="595"/>
      <c r="G123" s="595"/>
      <c r="H123" s="595"/>
      <c r="I123" s="595"/>
      <c r="J123" s="595"/>
      <c r="K123" s="595"/>
      <c r="L123" s="595"/>
      <c r="M123" s="595"/>
      <c r="N123" s="595"/>
      <c r="O123" s="595"/>
      <c r="P123" s="596"/>
    </row>
    <row r="124" spans="1:16" ht="39" customHeight="1">
      <c r="A124" s="594" t="s">
        <v>787</v>
      </c>
      <c r="B124" s="595"/>
      <c r="C124" s="595"/>
      <c r="D124" s="595"/>
      <c r="E124" s="595"/>
      <c r="F124" s="595"/>
      <c r="G124" s="595"/>
      <c r="H124" s="595"/>
      <c r="I124" s="595"/>
      <c r="J124" s="595"/>
      <c r="K124" s="595"/>
      <c r="L124" s="595"/>
      <c r="M124" s="595"/>
      <c r="N124" s="595"/>
      <c r="O124" s="595"/>
      <c r="P124" s="596"/>
    </row>
    <row r="125" spans="1:16">
      <c r="A125" s="258"/>
      <c r="B125" s="259"/>
      <c r="C125" s="259"/>
      <c r="D125" s="259"/>
      <c r="E125" s="259"/>
      <c r="F125" s="259"/>
      <c r="G125" s="259"/>
      <c r="H125" s="259"/>
      <c r="I125" s="259"/>
      <c r="J125" s="259"/>
      <c r="K125" s="259"/>
      <c r="L125" s="259"/>
      <c r="M125" s="259"/>
      <c r="N125" s="259"/>
      <c r="O125" s="259"/>
      <c r="P125" s="260"/>
    </row>
    <row r="126" spans="1:16" ht="28.5" customHeight="1">
      <c r="A126" s="336">
        <v>3</v>
      </c>
      <c r="B126" s="336">
        <v>4</v>
      </c>
      <c r="C126" s="336">
        <v>2</v>
      </c>
      <c r="D126" s="336">
        <v>3</v>
      </c>
      <c r="E126" s="336">
        <v>2</v>
      </c>
      <c r="F126" s="336">
        <v>1</v>
      </c>
      <c r="G126" s="336">
        <v>358</v>
      </c>
      <c r="H126" s="337" t="s">
        <v>288</v>
      </c>
      <c r="I126" s="336" t="s">
        <v>239</v>
      </c>
      <c r="J126" s="336" t="s">
        <v>366</v>
      </c>
      <c r="K126" s="336" t="s">
        <v>359</v>
      </c>
      <c r="L126" s="336" t="s">
        <v>318</v>
      </c>
      <c r="M126" s="336" t="s">
        <v>359</v>
      </c>
      <c r="N126" s="339">
        <v>875000</v>
      </c>
      <c r="O126" s="339">
        <v>875000</v>
      </c>
      <c r="P126" s="339">
        <v>875000</v>
      </c>
    </row>
    <row r="127" spans="1:16">
      <c r="A127" s="258"/>
      <c r="B127" s="259"/>
      <c r="C127" s="259"/>
      <c r="D127" s="259"/>
      <c r="E127" s="259"/>
      <c r="F127" s="259"/>
      <c r="G127" s="259"/>
      <c r="H127" s="259"/>
      <c r="I127" s="259"/>
      <c r="J127" s="259"/>
      <c r="K127" s="259"/>
      <c r="L127" s="259"/>
      <c r="M127" s="259"/>
      <c r="N127" s="259"/>
      <c r="O127" s="259"/>
      <c r="P127" s="260"/>
    </row>
    <row r="128" spans="1:16" ht="24" customHeight="1">
      <c r="A128" s="594" t="s">
        <v>369</v>
      </c>
      <c r="B128" s="595"/>
      <c r="C128" s="595"/>
      <c r="D128" s="595"/>
      <c r="E128" s="595"/>
      <c r="F128" s="595"/>
      <c r="G128" s="595"/>
      <c r="H128" s="595"/>
      <c r="I128" s="595"/>
      <c r="J128" s="595"/>
      <c r="K128" s="595"/>
      <c r="L128" s="595"/>
      <c r="M128" s="595"/>
      <c r="N128" s="595"/>
      <c r="O128" s="595"/>
      <c r="P128" s="596"/>
    </row>
    <row r="129" spans="1:16">
      <c r="A129" s="360"/>
      <c r="B129" s="361"/>
      <c r="C129" s="361"/>
      <c r="D129" s="361"/>
      <c r="E129" s="361"/>
      <c r="F129" s="361"/>
      <c r="G129" s="361"/>
      <c r="H129" s="361"/>
      <c r="I129" s="361"/>
      <c r="J129" s="361"/>
      <c r="K129" s="361"/>
      <c r="L129" s="361"/>
      <c r="M129" s="361"/>
      <c r="N129" s="361"/>
      <c r="O129" s="361"/>
      <c r="P129" s="362"/>
    </row>
    <row r="130" spans="1:16" ht="38.25" customHeight="1">
      <c r="A130" s="606" t="s">
        <v>788</v>
      </c>
      <c r="B130" s="607"/>
      <c r="C130" s="607"/>
      <c r="D130" s="607"/>
      <c r="E130" s="607"/>
      <c r="F130" s="607"/>
      <c r="G130" s="607"/>
      <c r="H130" s="607"/>
      <c r="I130" s="607"/>
      <c r="J130" s="607"/>
      <c r="K130" s="607"/>
      <c r="L130" s="607"/>
      <c r="M130" s="607"/>
      <c r="N130" s="607"/>
      <c r="O130" s="607"/>
      <c r="P130" s="608"/>
    </row>
    <row r="131" spans="1:16" ht="24" customHeight="1">
      <c r="A131" s="336">
        <v>3</v>
      </c>
      <c r="B131" s="336">
        <v>4</v>
      </c>
      <c r="C131" s="336">
        <v>2</v>
      </c>
      <c r="D131" s="336">
        <v>3</v>
      </c>
      <c r="E131" s="336">
        <v>2</v>
      </c>
      <c r="F131" s="336">
        <v>1</v>
      </c>
      <c r="G131" s="336">
        <v>360</v>
      </c>
      <c r="H131" s="337" t="s">
        <v>289</v>
      </c>
      <c r="I131" s="336" t="s">
        <v>290</v>
      </c>
      <c r="J131" s="336" t="s">
        <v>370</v>
      </c>
      <c r="K131" s="336" t="s">
        <v>359</v>
      </c>
      <c r="L131" s="336" t="s">
        <v>318</v>
      </c>
      <c r="M131" s="336" t="s">
        <v>359</v>
      </c>
      <c r="N131" s="339">
        <v>28947292</v>
      </c>
      <c r="O131" s="339">
        <v>4192684.89</v>
      </c>
      <c r="P131" s="339">
        <v>4192684.89</v>
      </c>
    </row>
    <row r="132" spans="1:16">
      <c r="A132" s="357"/>
      <c r="B132" s="358"/>
      <c r="C132" s="358"/>
      <c r="D132" s="358"/>
      <c r="E132" s="358"/>
      <c r="F132" s="358"/>
      <c r="G132" s="358"/>
      <c r="H132" s="358"/>
      <c r="I132" s="358"/>
      <c r="J132" s="358"/>
      <c r="K132" s="358"/>
      <c r="L132" s="358"/>
      <c r="M132" s="358"/>
      <c r="N132" s="358"/>
      <c r="O132" s="358"/>
      <c r="P132" s="359"/>
    </row>
    <row r="133" spans="1:16">
      <c r="A133" s="626" t="s">
        <v>371</v>
      </c>
      <c r="B133" s="627"/>
      <c r="C133" s="627"/>
      <c r="D133" s="627"/>
      <c r="E133" s="627"/>
      <c r="F133" s="627"/>
      <c r="G133" s="627"/>
      <c r="H133" s="627"/>
      <c r="I133" s="627"/>
      <c r="J133" s="627"/>
      <c r="K133" s="627"/>
      <c r="L133" s="627"/>
      <c r="M133" s="627"/>
      <c r="N133" s="627"/>
      <c r="O133" s="627"/>
      <c r="P133" s="628"/>
    </row>
    <row r="134" spans="1:16" ht="45.75" customHeight="1">
      <c r="A134" s="606" t="s">
        <v>789</v>
      </c>
      <c r="B134" s="607"/>
      <c r="C134" s="607"/>
      <c r="D134" s="607"/>
      <c r="E134" s="607"/>
      <c r="F134" s="607"/>
      <c r="G134" s="607"/>
      <c r="H134" s="607"/>
      <c r="I134" s="607"/>
      <c r="J134" s="607"/>
      <c r="K134" s="607"/>
      <c r="L134" s="607"/>
      <c r="M134" s="607"/>
      <c r="N134" s="607"/>
      <c r="O134" s="607"/>
      <c r="P134" s="608"/>
    </row>
    <row r="135" spans="1:16" ht="25.5">
      <c r="A135" s="336">
        <v>3</v>
      </c>
      <c r="B135" s="336">
        <v>4</v>
      </c>
      <c r="C135" s="336">
        <v>2</v>
      </c>
      <c r="D135" s="336">
        <v>3</v>
      </c>
      <c r="E135" s="336">
        <v>2</v>
      </c>
      <c r="F135" s="336">
        <v>1</v>
      </c>
      <c r="G135" s="336">
        <v>361</v>
      </c>
      <c r="H135" s="340" t="s">
        <v>291</v>
      </c>
      <c r="I135" s="336" t="s">
        <v>239</v>
      </c>
      <c r="J135" s="336" t="s">
        <v>372</v>
      </c>
      <c r="K135" s="336" t="s">
        <v>779</v>
      </c>
      <c r="L135" s="336" t="s">
        <v>373</v>
      </c>
      <c r="M135" s="336" t="s">
        <v>779</v>
      </c>
      <c r="N135" s="339">
        <v>43929992</v>
      </c>
      <c r="O135" s="339">
        <v>20044437.539999999</v>
      </c>
      <c r="P135" s="339">
        <v>19930713.539999999</v>
      </c>
    </row>
    <row r="136" spans="1:16" ht="47.25" customHeight="1">
      <c r="A136" s="632" t="s">
        <v>374</v>
      </c>
      <c r="B136" s="633"/>
      <c r="C136" s="633"/>
      <c r="D136" s="633"/>
      <c r="E136" s="633"/>
      <c r="F136" s="633"/>
      <c r="G136" s="633"/>
      <c r="H136" s="633"/>
      <c r="I136" s="633"/>
      <c r="J136" s="633"/>
      <c r="K136" s="633"/>
      <c r="L136" s="633"/>
      <c r="M136" s="633"/>
      <c r="N136" s="633"/>
      <c r="O136" s="633"/>
      <c r="P136" s="634"/>
    </row>
    <row r="137" spans="1:16" ht="45" customHeight="1">
      <c r="A137" s="606" t="s">
        <v>790</v>
      </c>
      <c r="B137" s="607"/>
      <c r="C137" s="607"/>
      <c r="D137" s="607"/>
      <c r="E137" s="607"/>
      <c r="F137" s="607"/>
      <c r="G137" s="607"/>
      <c r="H137" s="607"/>
      <c r="I137" s="607"/>
      <c r="J137" s="607"/>
      <c r="K137" s="607"/>
      <c r="L137" s="607"/>
      <c r="M137" s="607"/>
      <c r="N137" s="607"/>
      <c r="O137" s="607"/>
      <c r="P137" s="608"/>
    </row>
    <row r="138" spans="1:16" ht="25.5">
      <c r="A138" s="336">
        <v>3</v>
      </c>
      <c r="B138" s="336">
        <v>4</v>
      </c>
      <c r="C138" s="336">
        <v>2</v>
      </c>
      <c r="D138" s="336">
        <v>3</v>
      </c>
      <c r="E138" s="336">
        <v>2</v>
      </c>
      <c r="F138" s="336">
        <v>1</v>
      </c>
      <c r="G138" s="336">
        <v>363</v>
      </c>
      <c r="H138" s="340" t="s">
        <v>292</v>
      </c>
      <c r="I138" s="336" t="s">
        <v>239</v>
      </c>
      <c r="J138" s="336" t="s">
        <v>359</v>
      </c>
      <c r="K138" s="336" t="s">
        <v>359</v>
      </c>
      <c r="L138" s="336" t="s">
        <v>318</v>
      </c>
      <c r="M138" s="336" t="s">
        <v>359</v>
      </c>
      <c r="N138" s="339">
        <v>2525000</v>
      </c>
      <c r="O138" s="339">
        <v>25000</v>
      </c>
      <c r="P138" s="339">
        <v>25000</v>
      </c>
    </row>
    <row r="139" spans="1:16">
      <c r="A139" s="258"/>
      <c r="B139" s="259"/>
      <c r="C139" s="259"/>
      <c r="D139" s="259"/>
      <c r="E139" s="259"/>
      <c r="F139" s="259"/>
      <c r="G139" s="259"/>
      <c r="H139" s="259"/>
      <c r="I139" s="259"/>
      <c r="J139" s="259"/>
      <c r="K139" s="259"/>
      <c r="L139" s="259"/>
      <c r="M139" s="259"/>
      <c r="N139" s="259"/>
      <c r="O139" s="259"/>
      <c r="P139" s="260"/>
    </row>
    <row r="140" spans="1:16">
      <c r="A140" s="594" t="s">
        <v>375</v>
      </c>
      <c r="B140" s="595"/>
      <c r="C140" s="595"/>
      <c r="D140" s="595"/>
      <c r="E140" s="595"/>
      <c r="F140" s="595"/>
      <c r="G140" s="595"/>
      <c r="H140" s="595"/>
      <c r="I140" s="595"/>
      <c r="J140" s="595"/>
      <c r="K140" s="595"/>
      <c r="L140" s="595"/>
      <c r="M140" s="595"/>
      <c r="N140" s="595"/>
      <c r="O140" s="595"/>
      <c r="P140" s="596"/>
    </row>
    <row r="141" spans="1:16" ht="52.5" customHeight="1">
      <c r="A141" s="606" t="s">
        <v>791</v>
      </c>
      <c r="B141" s="607"/>
      <c r="C141" s="607"/>
      <c r="D141" s="607"/>
      <c r="E141" s="607"/>
      <c r="F141" s="607"/>
      <c r="G141" s="607"/>
      <c r="H141" s="607"/>
      <c r="I141" s="607"/>
      <c r="J141" s="607"/>
      <c r="K141" s="607"/>
      <c r="L141" s="607"/>
      <c r="M141" s="607"/>
      <c r="N141" s="607"/>
      <c r="O141" s="607"/>
      <c r="P141" s="608"/>
    </row>
    <row r="142" spans="1:16" ht="25.5">
      <c r="A142" s="336">
        <v>3</v>
      </c>
      <c r="B142" s="336">
        <v>5</v>
      </c>
      <c r="C142" s="336">
        <v>2</v>
      </c>
      <c r="D142" s="336">
        <v>3</v>
      </c>
      <c r="E142" s="336">
        <v>2</v>
      </c>
      <c r="F142" s="336">
        <v>1</v>
      </c>
      <c r="G142" s="336">
        <v>364</v>
      </c>
      <c r="H142" s="340" t="s">
        <v>293</v>
      </c>
      <c r="I142" s="336" t="s">
        <v>239</v>
      </c>
      <c r="J142" s="336" t="s">
        <v>376</v>
      </c>
      <c r="K142" s="336" t="s">
        <v>377</v>
      </c>
      <c r="L142" s="336" t="s">
        <v>377</v>
      </c>
      <c r="M142" s="336" t="s">
        <v>377</v>
      </c>
      <c r="N142" s="339">
        <v>23805758</v>
      </c>
      <c r="O142" s="339">
        <v>13813273.859999999</v>
      </c>
      <c r="P142" s="339">
        <v>13810185.859999999</v>
      </c>
    </row>
    <row r="143" spans="1:16">
      <c r="A143" s="258"/>
      <c r="B143" s="259"/>
      <c r="C143" s="259"/>
      <c r="D143" s="259"/>
      <c r="E143" s="259"/>
      <c r="F143" s="259"/>
      <c r="G143" s="259"/>
      <c r="H143" s="259"/>
      <c r="I143" s="259"/>
      <c r="J143" s="259"/>
      <c r="K143" s="259"/>
      <c r="L143" s="259"/>
      <c r="M143" s="259"/>
      <c r="N143" s="259"/>
      <c r="O143" s="259"/>
      <c r="P143" s="260"/>
    </row>
    <row r="144" spans="1:16">
      <c r="A144" s="626" t="s">
        <v>378</v>
      </c>
      <c r="B144" s="627"/>
      <c r="C144" s="627"/>
      <c r="D144" s="627"/>
      <c r="E144" s="627"/>
      <c r="F144" s="627"/>
      <c r="G144" s="627"/>
      <c r="H144" s="627"/>
      <c r="I144" s="627"/>
      <c r="J144" s="627"/>
      <c r="K144" s="627"/>
      <c r="L144" s="627"/>
      <c r="M144" s="627"/>
      <c r="N144" s="627"/>
      <c r="O144" s="627"/>
      <c r="P144" s="628"/>
    </row>
    <row r="145" spans="1:19" ht="45.75" customHeight="1">
      <c r="A145" s="594" t="s">
        <v>792</v>
      </c>
      <c r="B145" s="595"/>
      <c r="C145" s="595"/>
      <c r="D145" s="595"/>
      <c r="E145" s="595"/>
      <c r="F145" s="595"/>
      <c r="G145" s="595"/>
      <c r="H145" s="595"/>
      <c r="I145" s="595"/>
      <c r="J145" s="595"/>
      <c r="K145" s="595"/>
      <c r="L145" s="595"/>
      <c r="M145" s="595"/>
      <c r="N145" s="595"/>
      <c r="O145" s="595"/>
      <c r="P145" s="596"/>
    </row>
    <row r="146" spans="1:19">
      <c r="A146" s="258"/>
      <c r="B146" s="259"/>
      <c r="C146" s="259"/>
      <c r="D146" s="259"/>
      <c r="E146" s="259"/>
      <c r="F146" s="259"/>
      <c r="G146" s="259"/>
      <c r="H146" s="259"/>
      <c r="I146" s="259"/>
      <c r="J146" s="259"/>
      <c r="K146" s="259"/>
      <c r="L146" s="259"/>
      <c r="M146" s="259"/>
      <c r="N146" s="259"/>
      <c r="O146" s="259"/>
      <c r="P146" s="260"/>
    </row>
    <row r="147" spans="1:19" ht="32.25" customHeight="1">
      <c r="A147" s="336">
        <v>3</v>
      </c>
      <c r="B147" s="336">
        <v>4</v>
      </c>
      <c r="C147" s="336">
        <v>2</v>
      </c>
      <c r="D147" s="336">
        <v>3</v>
      </c>
      <c r="E147" s="336">
        <v>7</v>
      </c>
      <c r="F147" s="336">
        <v>1</v>
      </c>
      <c r="G147" s="336">
        <v>372</v>
      </c>
      <c r="H147" s="340" t="s">
        <v>295</v>
      </c>
      <c r="I147" s="336" t="s">
        <v>296</v>
      </c>
      <c r="J147" s="336" t="s">
        <v>379</v>
      </c>
      <c r="K147" s="336" t="s">
        <v>348</v>
      </c>
      <c r="L147" s="336" t="s">
        <v>380</v>
      </c>
      <c r="M147" s="336" t="s">
        <v>348</v>
      </c>
      <c r="N147" s="339">
        <v>4580474</v>
      </c>
      <c r="O147" s="343">
        <v>787984</v>
      </c>
      <c r="P147" s="343">
        <v>787984</v>
      </c>
    </row>
    <row r="148" spans="1:19">
      <c r="A148" s="258"/>
      <c r="B148" s="259"/>
      <c r="C148" s="259"/>
      <c r="D148" s="259"/>
      <c r="E148" s="259"/>
      <c r="F148" s="259"/>
      <c r="G148" s="259"/>
      <c r="H148" s="259"/>
      <c r="I148" s="259"/>
      <c r="J148" s="259"/>
      <c r="K148" s="259"/>
      <c r="L148" s="259"/>
      <c r="M148" s="259"/>
      <c r="N148" s="259"/>
      <c r="O148" s="259"/>
      <c r="P148" s="260"/>
    </row>
    <row r="149" spans="1:19">
      <c r="A149" s="638" t="s">
        <v>381</v>
      </c>
      <c r="B149" s="639"/>
      <c r="C149" s="639"/>
      <c r="D149" s="639"/>
      <c r="E149" s="639"/>
      <c r="F149" s="639"/>
      <c r="G149" s="639"/>
      <c r="H149" s="639"/>
      <c r="I149" s="639"/>
      <c r="J149" s="639"/>
      <c r="K149" s="639"/>
      <c r="L149" s="639"/>
      <c r="M149" s="639"/>
      <c r="N149" s="639"/>
      <c r="O149" s="639"/>
      <c r="P149" s="640"/>
    </row>
    <row r="150" spans="1:19" ht="45" customHeight="1">
      <c r="A150" s="606" t="s">
        <v>793</v>
      </c>
      <c r="B150" s="607"/>
      <c r="C150" s="607"/>
      <c r="D150" s="607"/>
      <c r="E150" s="607"/>
      <c r="F150" s="607"/>
      <c r="G150" s="607"/>
      <c r="H150" s="607"/>
      <c r="I150" s="607"/>
      <c r="J150" s="607"/>
      <c r="K150" s="607"/>
      <c r="L150" s="607"/>
      <c r="M150" s="607"/>
      <c r="N150" s="607"/>
      <c r="O150" s="607"/>
      <c r="P150" s="608"/>
    </row>
    <row r="151" spans="1:19" ht="19.5" customHeight="1">
      <c r="A151" s="336">
        <v>3</v>
      </c>
      <c r="B151" s="336">
        <v>4</v>
      </c>
      <c r="C151" s="336">
        <v>2</v>
      </c>
      <c r="D151" s="336">
        <v>3</v>
      </c>
      <c r="E151" s="336">
        <v>7</v>
      </c>
      <c r="F151" s="336">
        <v>1</v>
      </c>
      <c r="G151" s="336">
        <v>373</v>
      </c>
      <c r="H151" s="337" t="s">
        <v>297</v>
      </c>
      <c r="I151" s="336" t="s">
        <v>239</v>
      </c>
      <c r="J151" s="336" t="s">
        <v>382</v>
      </c>
      <c r="K151" s="336" t="s">
        <v>312</v>
      </c>
      <c r="L151" s="336" t="s">
        <v>355</v>
      </c>
      <c r="M151" s="475" t="s">
        <v>780</v>
      </c>
      <c r="N151" s="339">
        <v>2752010</v>
      </c>
      <c r="O151" s="339">
        <v>1033194</v>
      </c>
      <c r="P151" s="339">
        <v>1033194</v>
      </c>
      <c r="R151" s="476">
        <f>P151/N151</f>
        <v>0.37543250206212914</v>
      </c>
      <c r="S151" s="474">
        <f>M151/K151</f>
        <v>0.30952380952380953</v>
      </c>
    </row>
    <row r="152" spans="1:19">
      <c r="A152" s="258"/>
      <c r="B152" s="259"/>
      <c r="C152" s="259"/>
      <c r="D152" s="259"/>
      <c r="E152" s="259"/>
      <c r="F152" s="259"/>
      <c r="G152" s="259"/>
      <c r="H152" s="259"/>
      <c r="I152" s="259"/>
      <c r="J152" s="259"/>
      <c r="K152" s="259"/>
      <c r="L152" s="259"/>
      <c r="M152" s="259"/>
      <c r="N152" s="259"/>
      <c r="O152" s="259"/>
      <c r="P152" s="260"/>
    </row>
    <row r="153" spans="1:19">
      <c r="A153" s="594" t="s">
        <v>383</v>
      </c>
      <c r="B153" s="595"/>
      <c r="C153" s="595"/>
      <c r="D153" s="595"/>
      <c r="E153" s="595"/>
      <c r="F153" s="595"/>
      <c r="G153" s="595"/>
      <c r="H153" s="595"/>
      <c r="I153" s="595"/>
      <c r="J153" s="595"/>
      <c r="K153" s="595"/>
      <c r="L153" s="595"/>
      <c r="M153" s="595"/>
      <c r="N153" s="595"/>
      <c r="O153" s="595"/>
      <c r="P153" s="596"/>
    </row>
    <row r="154" spans="1:19" ht="239.25" customHeight="1">
      <c r="A154" s="606" t="s">
        <v>491</v>
      </c>
      <c r="B154" s="607"/>
      <c r="C154" s="607"/>
      <c r="D154" s="607"/>
      <c r="E154" s="607"/>
      <c r="F154" s="607"/>
      <c r="G154" s="607"/>
      <c r="H154" s="607"/>
      <c r="I154" s="607"/>
      <c r="J154" s="607"/>
      <c r="K154" s="607"/>
      <c r="L154" s="607"/>
      <c r="M154" s="607"/>
      <c r="N154" s="607"/>
      <c r="O154" s="607"/>
      <c r="P154" s="608"/>
    </row>
    <row r="155" spans="1:19">
      <c r="A155" s="641"/>
      <c r="B155" s="642"/>
      <c r="C155" s="642"/>
      <c r="D155" s="642"/>
      <c r="E155" s="642"/>
      <c r="F155" s="642"/>
      <c r="G155" s="642"/>
      <c r="H155" s="642"/>
      <c r="I155" s="642"/>
      <c r="J155" s="642"/>
      <c r="K155" s="642"/>
      <c r="L155" s="642"/>
      <c r="M155" s="642"/>
      <c r="N155" s="642"/>
      <c r="O155" s="642"/>
      <c r="P155" s="643"/>
    </row>
    <row r="156" spans="1:19" ht="20.25" customHeight="1">
      <c r="A156" s="336">
        <v>3</v>
      </c>
      <c r="B156" s="336">
        <v>4</v>
      </c>
      <c r="C156" s="336">
        <v>2</v>
      </c>
      <c r="D156" s="336">
        <v>3</v>
      </c>
      <c r="E156" s="336">
        <v>7</v>
      </c>
      <c r="F156" s="336">
        <v>1</v>
      </c>
      <c r="G156" s="336">
        <v>374</v>
      </c>
      <c r="H156" s="337" t="s">
        <v>300</v>
      </c>
      <c r="I156" s="336" t="s">
        <v>228</v>
      </c>
      <c r="J156" s="336" t="s">
        <v>384</v>
      </c>
      <c r="K156" s="336" t="s">
        <v>318</v>
      </c>
      <c r="L156" s="336" t="s">
        <v>318</v>
      </c>
      <c r="M156" s="336" t="s">
        <v>318</v>
      </c>
      <c r="N156" s="339">
        <v>2000000</v>
      </c>
      <c r="O156" s="339">
        <v>0</v>
      </c>
      <c r="P156" s="339">
        <v>0</v>
      </c>
    </row>
    <row r="157" spans="1:19">
      <c r="A157" s="644" t="s">
        <v>385</v>
      </c>
      <c r="B157" s="645"/>
      <c r="C157" s="645"/>
      <c r="D157" s="645"/>
      <c r="E157" s="645"/>
      <c r="F157" s="645"/>
      <c r="G157" s="645"/>
      <c r="H157" s="645"/>
      <c r="I157" s="645"/>
      <c r="J157" s="645"/>
      <c r="K157" s="645"/>
      <c r="L157" s="645"/>
      <c r="M157" s="645"/>
      <c r="N157" s="645"/>
      <c r="O157" s="645"/>
      <c r="P157" s="646"/>
    </row>
    <row r="158" spans="1:19" ht="47.25" customHeight="1">
      <c r="A158" s="606" t="s">
        <v>794</v>
      </c>
      <c r="B158" s="607"/>
      <c r="C158" s="607"/>
      <c r="D158" s="607"/>
      <c r="E158" s="607"/>
      <c r="F158" s="607"/>
      <c r="G158" s="607"/>
      <c r="H158" s="607"/>
      <c r="I158" s="607"/>
      <c r="J158" s="607"/>
      <c r="K158" s="607"/>
      <c r="L158" s="607"/>
      <c r="M158" s="607"/>
      <c r="N158" s="607"/>
      <c r="O158" s="607"/>
      <c r="P158" s="608"/>
    </row>
    <row r="159" spans="1:19" ht="31.5" customHeight="1">
      <c r="A159" s="336">
        <v>3</v>
      </c>
      <c r="B159" s="336">
        <v>4</v>
      </c>
      <c r="C159" s="336">
        <v>3</v>
      </c>
      <c r="D159" s="336">
        <v>3</v>
      </c>
      <c r="E159" s="336">
        <v>7</v>
      </c>
      <c r="F159" s="336">
        <v>1</v>
      </c>
      <c r="G159" s="336">
        <v>375</v>
      </c>
      <c r="H159" s="337" t="s">
        <v>301</v>
      </c>
      <c r="I159" s="336" t="s">
        <v>302</v>
      </c>
      <c r="J159" s="336" t="s">
        <v>308</v>
      </c>
      <c r="K159" s="336" t="s">
        <v>318</v>
      </c>
      <c r="L159" s="336" t="s">
        <v>318</v>
      </c>
      <c r="M159" s="336" t="s">
        <v>318</v>
      </c>
      <c r="N159" s="339">
        <v>1900000</v>
      </c>
      <c r="O159" s="339">
        <v>0</v>
      </c>
      <c r="P159" s="339">
        <v>0</v>
      </c>
    </row>
    <row r="160" spans="1:19">
      <c r="A160" s="635" t="s">
        <v>386</v>
      </c>
      <c r="B160" s="636"/>
      <c r="C160" s="636"/>
      <c r="D160" s="636"/>
      <c r="E160" s="636"/>
      <c r="F160" s="636"/>
      <c r="G160" s="636"/>
      <c r="H160" s="636"/>
      <c r="I160" s="636"/>
      <c r="J160" s="636"/>
      <c r="K160" s="636"/>
      <c r="L160" s="636"/>
      <c r="M160" s="636"/>
      <c r="N160" s="636"/>
      <c r="O160" s="636"/>
      <c r="P160" s="637"/>
    </row>
    <row r="161" spans="1:16" ht="57.75" customHeight="1">
      <c r="A161" s="606" t="s">
        <v>795</v>
      </c>
      <c r="B161" s="607"/>
      <c r="C161" s="607"/>
      <c r="D161" s="607"/>
      <c r="E161" s="607"/>
      <c r="F161" s="607"/>
      <c r="G161" s="607"/>
      <c r="H161" s="607"/>
      <c r="I161" s="607"/>
      <c r="J161" s="607"/>
      <c r="K161" s="607"/>
      <c r="L161" s="607"/>
      <c r="M161" s="607"/>
      <c r="N161" s="607"/>
      <c r="O161" s="607"/>
      <c r="P161" s="608"/>
    </row>
    <row r="162" spans="1:16" ht="23.25" customHeight="1">
      <c r="A162" s="336" t="s">
        <v>359</v>
      </c>
      <c r="B162" s="336">
        <v>6</v>
      </c>
      <c r="C162" s="336">
        <v>2</v>
      </c>
      <c r="D162" s="336">
        <v>2</v>
      </c>
      <c r="E162" s="336">
        <v>6</v>
      </c>
      <c r="F162" s="336">
        <v>5</v>
      </c>
      <c r="G162" s="336">
        <v>475</v>
      </c>
      <c r="H162" s="337" t="s">
        <v>238</v>
      </c>
      <c r="I162" s="336" t="s">
        <v>239</v>
      </c>
      <c r="J162" s="339">
        <v>200000</v>
      </c>
      <c r="K162" s="456">
        <v>200000</v>
      </c>
      <c r="L162" s="336" t="s">
        <v>387</v>
      </c>
      <c r="M162" s="456">
        <v>200000</v>
      </c>
      <c r="N162" s="339">
        <v>8013290</v>
      </c>
      <c r="O162" s="339">
        <v>20492131.609999999</v>
      </c>
      <c r="P162" s="339">
        <v>20492131.609999999</v>
      </c>
    </row>
    <row r="163" spans="1:16">
      <c r="A163" s="258"/>
      <c r="B163" s="259"/>
      <c r="C163" s="259"/>
      <c r="D163" s="259"/>
      <c r="E163" s="259"/>
      <c r="F163" s="259"/>
      <c r="G163" s="259"/>
      <c r="H163" s="259"/>
      <c r="I163" s="259"/>
      <c r="J163" s="259"/>
      <c r="K163" s="259"/>
      <c r="L163" s="259"/>
      <c r="M163" s="259"/>
      <c r="N163" s="259"/>
      <c r="O163" s="259"/>
      <c r="P163" s="260"/>
    </row>
    <row r="164" spans="1:16">
      <c r="A164" s="594" t="s">
        <v>388</v>
      </c>
      <c r="B164" s="595"/>
      <c r="C164" s="595"/>
      <c r="D164" s="595"/>
      <c r="E164" s="595"/>
      <c r="F164" s="595"/>
      <c r="G164" s="595"/>
      <c r="H164" s="595"/>
      <c r="I164" s="595"/>
      <c r="J164" s="595"/>
      <c r="K164" s="595"/>
      <c r="L164" s="595"/>
      <c r="M164" s="595"/>
      <c r="N164" s="595"/>
      <c r="O164" s="595"/>
      <c r="P164" s="596"/>
    </row>
    <row r="165" spans="1:16" ht="40.5" customHeight="1">
      <c r="A165" s="606" t="s">
        <v>796</v>
      </c>
      <c r="B165" s="607"/>
      <c r="C165" s="607"/>
      <c r="D165" s="607"/>
      <c r="E165" s="607"/>
      <c r="F165" s="607"/>
      <c r="G165" s="607"/>
      <c r="H165" s="607"/>
      <c r="I165" s="607"/>
      <c r="J165" s="607"/>
      <c r="K165" s="607"/>
      <c r="L165" s="607"/>
      <c r="M165" s="607"/>
      <c r="N165" s="607"/>
      <c r="O165" s="607"/>
      <c r="P165" s="608"/>
    </row>
    <row r="169" spans="1:16">
      <c r="N169" s="363">
        <f>+N162+N159+N156+N151+N147+N142+N138+N135+N131+N126+N121+N116+N112+N108+N104+N101+N98+N92+N87+N83+N78+N73+N68+N63+N58+N53+N48+N44+N39+N34+N27+N21+N18+N10+N7</f>
        <v>245664170</v>
      </c>
      <c r="O169" s="363">
        <f t="shared" ref="O169:P169" si="0">+O162+O159+O156+O151+O147+O142+O138+O135+O131+O126+O121+O116+O112+O108+O104+O101+O98+O92+O87+O83+O78+O73+O68+O63+O58+O53+O48+O44+O39+O34+O27+O21+O18+O10+O7</f>
        <v>141386254.22000003</v>
      </c>
      <c r="P169" s="363">
        <f t="shared" si="0"/>
        <v>141269442.22000003</v>
      </c>
    </row>
  </sheetData>
  <mergeCells count="87">
    <mergeCell ref="A160:P160"/>
    <mergeCell ref="A161:P161"/>
    <mergeCell ref="A164:P164"/>
    <mergeCell ref="A165:P165"/>
    <mergeCell ref="A153:P153"/>
    <mergeCell ref="A154:P154"/>
    <mergeCell ref="A155:P155"/>
    <mergeCell ref="A157:P157"/>
    <mergeCell ref="A158:P158"/>
    <mergeCell ref="A141:P141"/>
    <mergeCell ref="A144:P144"/>
    <mergeCell ref="A145:P145"/>
    <mergeCell ref="A149:P149"/>
    <mergeCell ref="A150:P150"/>
    <mergeCell ref="A133:P133"/>
    <mergeCell ref="A134:P134"/>
    <mergeCell ref="A136:P136"/>
    <mergeCell ref="A137:P137"/>
    <mergeCell ref="A140:P140"/>
    <mergeCell ref="A119:P119"/>
    <mergeCell ref="A123:P123"/>
    <mergeCell ref="A124:P124"/>
    <mergeCell ref="A128:P128"/>
    <mergeCell ref="A130:P130"/>
    <mergeCell ref="A109:P109"/>
    <mergeCell ref="A110:P110"/>
    <mergeCell ref="A114:P114"/>
    <mergeCell ref="A115:P115"/>
    <mergeCell ref="A118:P118"/>
    <mergeCell ref="A100:P100"/>
    <mergeCell ref="A102:P102"/>
    <mergeCell ref="A103:P103"/>
    <mergeCell ref="A105:P105"/>
    <mergeCell ref="A106:P106"/>
    <mergeCell ref="A89:P89"/>
    <mergeCell ref="A90:P90"/>
    <mergeCell ref="A94:P94"/>
    <mergeCell ref="A95:P96"/>
    <mergeCell ref="A99:P99"/>
    <mergeCell ref="A76:P76"/>
    <mergeCell ref="A80:P80"/>
    <mergeCell ref="A81:P81"/>
    <mergeCell ref="A85:P85"/>
    <mergeCell ref="A86:P86"/>
    <mergeCell ref="A65:P65"/>
    <mergeCell ref="A66:P66"/>
    <mergeCell ref="A70:P70"/>
    <mergeCell ref="A71:P71"/>
    <mergeCell ref="A75:P75"/>
    <mergeCell ref="A51:P51"/>
    <mergeCell ref="A55:P55"/>
    <mergeCell ref="A56:P56"/>
    <mergeCell ref="A60:P60"/>
    <mergeCell ref="A61:P61"/>
    <mergeCell ref="A43:P43"/>
    <mergeCell ref="A46:P46"/>
    <mergeCell ref="A45:P45"/>
    <mergeCell ref="A42:P42"/>
    <mergeCell ref="A50:P50"/>
    <mergeCell ref="A25:P25"/>
    <mergeCell ref="A29:P29"/>
    <mergeCell ref="A30:P31"/>
    <mergeCell ref="A36:P36"/>
    <mergeCell ref="A41:P41"/>
    <mergeCell ref="A37:P38"/>
    <mergeCell ref="A1:P1"/>
    <mergeCell ref="A4:P4"/>
    <mergeCell ref="A5:A6"/>
    <mergeCell ref="B5:B6"/>
    <mergeCell ref="C5:C6"/>
    <mergeCell ref="D5:D6"/>
    <mergeCell ref="E5:E6"/>
    <mergeCell ref="F5:F6"/>
    <mergeCell ref="G5:G6"/>
    <mergeCell ref="H5:H6"/>
    <mergeCell ref="A3:P3"/>
    <mergeCell ref="A11:P11"/>
    <mergeCell ref="A20:P20"/>
    <mergeCell ref="A23:P23"/>
    <mergeCell ref="I5:I6"/>
    <mergeCell ref="J5:L5"/>
    <mergeCell ref="N5:P5"/>
    <mergeCell ref="A8:P8"/>
    <mergeCell ref="A9:P9"/>
    <mergeCell ref="A12:P16"/>
    <mergeCell ref="A17:P17"/>
    <mergeCell ref="A19:P19"/>
  </mergeCells>
  <printOptions horizontalCentered="1"/>
  <pageMargins left="0.39370078740157483" right="0.39370078740157483" top="1.3779527559055118" bottom="0.47244094488188981" header="0.39370078740157483" footer="0.19685039370078741"/>
  <pageSetup scale="61" fitToHeight="0" orientation="landscape" r:id="rId1"/>
  <headerFooter scaleWithDoc="0">
    <oddHeader>&amp;C&amp;G</oddHeader>
    <oddFooter>&amp;C&amp;G</oddFooter>
  </headerFooter>
  <rowBreaks count="7" manualBreakCount="7">
    <brk id="20" max="15" man="1"/>
    <brk id="52" max="15" man="1"/>
    <brk id="72" max="15" man="1"/>
    <brk id="96" max="15" man="1"/>
    <brk id="111" max="15" man="1"/>
    <brk id="134" max="15" man="1"/>
    <brk id="150" max="1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22</vt:i4>
      </vt:variant>
      <vt:variant>
        <vt:lpstr>Rangos con nombre</vt:lpstr>
      </vt:variant>
      <vt:variant>
        <vt:i4>26</vt:i4>
      </vt:variant>
    </vt:vector>
  </HeadingPairs>
  <TitlesOfParts>
    <vt:vector size="48" baseType="lpstr">
      <vt:lpstr>Caratula</vt:lpstr>
      <vt:lpstr>ECG-1</vt:lpstr>
      <vt:lpstr>ECG-2</vt:lpstr>
      <vt:lpstr>EPC</vt:lpstr>
      <vt:lpstr>APP-1</vt:lpstr>
      <vt:lpstr>APP-2</vt:lpstr>
      <vt:lpstr>APP-3</vt:lpstr>
      <vt:lpstr>APP-4</vt:lpstr>
      <vt:lpstr>AR</vt:lpstr>
      <vt:lpstr>RCR</vt:lpstr>
      <vt:lpstr>PPI</vt:lpstr>
      <vt:lpstr>IAPP</vt:lpstr>
      <vt:lpstr>EAP</vt:lpstr>
      <vt:lpstr>ADS-1</vt:lpstr>
      <vt:lpstr>SAP</vt:lpstr>
      <vt:lpstr>ADS-2</vt:lpstr>
      <vt:lpstr>FIC</vt:lpstr>
      <vt:lpstr>AUR</vt:lpstr>
      <vt:lpstr>PPD</vt:lpstr>
      <vt:lpstr>APR-1</vt:lpstr>
      <vt:lpstr>APR-2</vt:lpstr>
      <vt:lpstr>Formato 6d</vt:lpstr>
      <vt:lpstr>EPC!_Toc256789589</vt:lpstr>
      <vt:lpstr>'APP-2'!Área_de_impresión</vt:lpstr>
      <vt:lpstr>'APP-3'!Área_de_impresión</vt:lpstr>
      <vt:lpstr>'APR-2'!Área_de_impresión</vt:lpstr>
      <vt:lpstr>AR!Área_de_impresión</vt:lpstr>
      <vt:lpstr>EAP!Área_de_impresión</vt:lpstr>
      <vt:lpstr>IAPP!Área_de_impresión</vt:lpstr>
      <vt:lpstr>'ADS-1'!Títulos_a_imprimir</vt:lpstr>
      <vt:lpstr>'ADS-2'!Títulos_a_imprimir</vt:lpstr>
      <vt:lpstr>'APP-1'!Títulos_a_imprimir</vt:lpstr>
      <vt:lpstr>'APP-2'!Títulos_a_imprimir</vt:lpstr>
      <vt:lpstr>'APP-3'!Títulos_a_imprimir</vt:lpstr>
      <vt:lpstr>'APP-4'!Títulos_a_imprimir</vt:lpstr>
      <vt:lpstr>'APR-1'!Títulos_a_imprimir</vt:lpstr>
      <vt:lpstr>'APR-2'!Títulos_a_imprimir</vt:lpstr>
      <vt:lpstr>AR!Títulos_a_imprimir</vt:lpstr>
      <vt:lpstr>AUR!Títulos_a_imprimir</vt:lpstr>
      <vt:lpstr>EAP!Títulos_a_imprimir</vt:lpstr>
      <vt:lpstr>'ECG-1'!Títulos_a_imprimir</vt:lpstr>
      <vt:lpstr>'ECG-2'!Títulos_a_imprimir</vt:lpstr>
      <vt:lpstr>EPC!Títulos_a_imprimir</vt:lpstr>
      <vt:lpstr>FIC!Títulos_a_imprimir</vt:lpstr>
      <vt:lpstr>IAPP!Títulos_a_imprimir</vt:lpstr>
      <vt:lpstr>PPD!Títulos_a_imprimir</vt:lpstr>
      <vt:lpstr>RCR!Títulos_a_imprimir</vt:lpstr>
      <vt:lpstr>SAP!Títulos_a_imprimir</vt:lpstr>
    </vt:vector>
  </TitlesOfParts>
  <Company>Subsecretaría de Egresos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SEDEREC_SRF</cp:lastModifiedBy>
  <cp:lastPrinted>2018-11-14T18:30:43Z</cp:lastPrinted>
  <dcterms:created xsi:type="dcterms:W3CDTF">2007-06-29T21:15:18Z</dcterms:created>
  <dcterms:modified xsi:type="dcterms:W3CDTF">2018-11-29T00:25:01Z</dcterms:modified>
</cp:coreProperties>
</file>